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rojects\156433_PA HMP 2018\Meetings\20170417_NHMA\Surveys\Survey Results\"/>
    </mc:Choice>
  </mc:AlternateContent>
  <bookViews>
    <workbookView xWindow="0" yWindow="0" windowWidth="28800" windowHeight="13020"/>
  </bookViews>
  <sheets>
    <sheet name="Module Questions" sheetId="1" r:id="rId1"/>
    <sheet name="Feedback" sheetId="4" r:id="rId2"/>
  </sheets>
  <calcPr calcId="152511"/>
</workbook>
</file>

<file path=xl/calcChain.xml><?xml version="1.0" encoding="utf-8"?>
<calcChain xmlns="http://schemas.openxmlformats.org/spreadsheetml/2006/main">
  <c r="X22" i="1" l="1"/>
  <c r="H11" i="4"/>
  <c r="G11" i="4"/>
  <c r="H9" i="4"/>
  <c r="G9" i="4"/>
  <c r="H7" i="4"/>
  <c r="G7" i="4"/>
  <c r="H5" i="4"/>
  <c r="G5" i="4"/>
  <c r="H4" i="4"/>
  <c r="G4" i="4"/>
  <c r="H3" i="4"/>
  <c r="G3" i="4"/>
  <c r="O24" i="1" l="1"/>
  <c r="N24" i="1"/>
  <c r="M24" i="1"/>
  <c r="L24" i="1"/>
  <c r="O25" i="1"/>
  <c r="N25" i="1"/>
  <c r="M25" i="1"/>
  <c r="L25" i="1"/>
  <c r="O26" i="1"/>
  <c r="N26" i="1"/>
  <c r="M26" i="1"/>
  <c r="L26" i="1"/>
  <c r="O23" i="1"/>
  <c r="N23" i="1"/>
  <c r="M23" i="1"/>
  <c r="L23" i="1"/>
  <c r="O22" i="1"/>
  <c r="N22" i="1"/>
  <c r="M22" i="1"/>
  <c r="L22" i="1"/>
  <c r="O19" i="1"/>
  <c r="N19" i="1"/>
  <c r="M19" i="1"/>
  <c r="L19" i="1"/>
  <c r="O20" i="1"/>
  <c r="N20" i="1"/>
  <c r="M20" i="1"/>
  <c r="L20" i="1"/>
  <c r="O21" i="1"/>
  <c r="N21" i="1"/>
  <c r="M21" i="1"/>
  <c r="L21" i="1"/>
  <c r="O15" i="1"/>
  <c r="N15" i="1"/>
  <c r="M15" i="1"/>
  <c r="L15" i="1"/>
  <c r="O17" i="1"/>
  <c r="N17" i="1"/>
  <c r="M17" i="1"/>
  <c r="L17" i="1"/>
  <c r="O16" i="1"/>
  <c r="N16" i="1"/>
  <c r="M16" i="1"/>
  <c r="L16" i="1"/>
  <c r="O18" i="1"/>
  <c r="N18" i="1"/>
  <c r="M18" i="1"/>
  <c r="L18" i="1"/>
  <c r="O13" i="1"/>
  <c r="N13" i="1"/>
  <c r="M13" i="1"/>
  <c r="L13" i="1"/>
  <c r="O14" i="1"/>
  <c r="N14" i="1"/>
  <c r="M14" i="1"/>
  <c r="L14" i="1"/>
  <c r="O12" i="1"/>
  <c r="N12" i="1"/>
  <c r="M12" i="1"/>
  <c r="L12" i="1"/>
  <c r="O9" i="1"/>
  <c r="N9" i="1"/>
  <c r="M9" i="1"/>
  <c r="L9" i="1"/>
  <c r="O11" i="1"/>
  <c r="N11" i="1"/>
  <c r="M11" i="1"/>
  <c r="L11" i="1"/>
  <c r="O8" i="1"/>
  <c r="N8" i="1"/>
  <c r="M8" i="1"/>
  <c r="L8" i="1"/>
  <c r="O10" i="1"/>
  <c r="N10" i="1"/>
  <c r="M10" i="1"/>
  <c r="L10" i="1"/>
  <c r="O6" i="1"/>
  <c r="N6" i="1"/>
  <c r="M6" i="1"/>
  <c r="L6" i="1"/>
  <c r="O5" i="1"/>
  <c r="N5" i="1"/>
  <c r="M5" i="1"/>
  <c r="L5" i="1"/>
  <c r="O7" i="1"/>
  <c r="N7" i="1"/>
  <c r="M7" i="1"/>
  <c r="L7" i="1"/>
  <c r="O3" i="1"/>
  <c r="N3" i="1"/>
  <c r="M3" i="1"/>
  <c r="L3" i="1"/>
  <c r="N4" i="1"/>
  <c r="O4" i="1"/>
  <c r="M4" i="1"/>
  <c r="L4" i="1"/>
  <c r="AA24" i="1"/>
  <c r="Z24" i="1"/>
  <c r="Y24" i="1"/>
  <c r="AB24" i="1" s="1"/>
  <c r="X24" i="1"/>
  <c r="AA25" i="1"/>
  <c r="AB25" i="1" s="1"/>
  <c r="Z25" i="1"/>
  <c r="Y25" i="1"/>
  <c r="X25" i="1"/>
  <c r="AA26" i="1"/>
  <c r="Z26" i="1"/>
  <c r="AB26" i="1" s="1"/>
  <c r="Y26" i="1"/>
  <c r="X26" i="1"/>
  <c r="AA23" i="1"/>
  <c r="AB23" i="1" s="1"/>
  <c r="Z23" i="1"/>
  <c r="Y23" i="1"/>
  <c r="X23" i="1"/>
  <c r="AA22" i="1"/>
  <c r="Z22" i="1"/>
  <c r="Y22" i="1"/>
  <c r="AB22" i="1"/>
  <c r="AA19" i="1"/>
  <c r="Z19" i="1"/>
  <c r="Y19" i="1"/>
  <c r="AB19" i="1" s="1"/>
  <c r="X19" i="1"/>
  <c r="AA20" i="1"/>
  <c r="AB20" i="1" s="1"/>
  <c r="Z20" i="1"/>
  <c r="Y20" i="1"/>
  <c r="X20" i="1"/>
  <c r="AA21" i="1"/>
  <c r="Z21" i="1"/>
  <c r="AB21" i="1" s="1"/>
  <c r="Y21" i="1"/>
  <c r="X21" i="1"/>
  <c r="AA15" i="1"/>
  <c r="AB15" i="1" s="1"/>
  <c r="Z15" i="1"/>
  <c r="Y15" i="1"/>
  <c r="X15" i="1"/>
  <c r="AA17" i="1"/>
  <c r="AB17" i="1" s="1"/>
  <c r="Z17" i="1"/>
  <c r="Y17" i="1"/>
  <c r="X17" i="1"/>
  <c r="AA16" i="1"/>
  <c r="Z16" i="1"/>
  <c r="Y16" i="1"/>
  <c r="AB16" i="1" s="1"/>
  <c r="X16" i="1"/>
  <c r="AA18" i="1"/>
  <c r="Z18" i="1"/>
  <c r="Y18" i="1"/>
  <c r="X18" i="1"/>
  <c r="AB18" i="1" s="1"/>
  <c r="AA13" i="1"/>
  <c r="AB13" i="1" s="1"/>
  <c r="Z13" i="1"/>
  <c r="Y13" i="1"/>
  <c r="X13" i="1"/>
  <c r="AA14" i="1"/>
  <c r="Z14" i="1"/>
  <c r="AB14" i="1" s="1"/>
  <c r="Y14" i="1"/>
  <c r="X14" i="1"/>
  <c r="AA12" i="1"/>
  <c r="Z12" i="1"/>
  <c r="AB12" i="1" s="1"/>
  <c r="Y12" i="1"/>
  <c r="X12" i="1"/>
  <c r="AA9" i="1"/>
  <c r="Z9" i="1"/>
  <c r="Y9" i="1"/>
  <c r="X9" i="1"/>
  <c r="AB9" i="1" s="1"/>
  <c r="AA11" i="1"/>
  <c r="Z11" i="1"/>
  <c r="Y11" i="1"/>
  <c r="AB11" i="1" s="1"/>
  <c r="X11" i="1"/>
  <c r="AA8" i="1"/>
  <c r="AB8" i="1" s="1"/>
  <c r="Z8" i="1"/>
  <c r="Y8" i="1"/>
  <c r="X8" i="1"/>
  <c r="AA10" i="1"/>
  <c r="Z10" i="1"/>
  <c r="AB10" i="1" s="1"/>
  <c r="Y10" i="1"/>
  <c r="X10" i="1"/>
  <c r="AA6" i="1"/>
  <c r="AB6" i="1" s="1"/>
  <c r="Z6" i="1"/>
  <c r="Y6" i="1"/>
  <c r="X6" i="1"/>
  <c r="AA5" i="1"/>
  <c r="Z5" i="1"/>
  <c r="Y5" i="1"/>
  <c r="X5" i="1"/>
  <c r="AB5" i="1" s="1"/>
  <c r="AA7" i="1"/>
  <c r="Z7" i="1"/>
  <c r="Y7" i="1"/>
  <c r="AB7" i="1" s="1"/>
  <c r="X7" i="1"/>
  <c r="AA3" i="1"/>
  <c r="Z3" i="1"/>
  <c r="AB3" i="1" s="1"/>
  <c r="Y3" i="1"/>
  <c r="X3" i="1"/>
  <c r="AA4" i="1"/>
  <c r="Z4" i="1"/>
  <c r="Y4" i="1"/>
  <c r="X4" i="1"/>
  <c r="AB4" i="1" l="1"/>
</calcChain>
</file>

<file path=xl/sharedStrings.xml><?xml version="1.0" encoding="utf-8"?>
<sst xmlns="http://schemas.openxmlformats.org/spreadsheetml/2006/main" count="216" uniqueCount="129">
  <si>
    <t>Question</t>
  </si>
  <si>
    <t>A</t>
  </si>
  <si>
    <t>B</t>
  </si>
  <si>
    <t>C</t>
  </si>
  <si>
    <t>D</t>
  </si>
  <si>
    <t>All of the above</t>
  </si>
  <si>
    <t>Patchwork Quilt Approach/ The Living Mosaic</t>
  </si>
  <si>
    <t>Disaster Risk Reduction Ambassador</t>
  </si>
  <si>
    <t>Resilient Neighbor</t>
  </si>
  <si>
    <t>NHMA Subject Matter Expert</t>
  </si>
  <si>
    <t>Climate adaptation</t>
  </si>
  <si>
    <t>Safety</t>
  </si>
  <si>
    <t>Community resilience</t>
  </si>
  <si>
    <t>Which message advances disaster risk reduction as a foundation of community resilience?</t>
  </si>
  <si>
    <t>Carry out community and individual wildfire protection in areas subject to such risks</t>
  </si>
  <si>
    <t>Build safe rooms, and have higher wind load building standards in areas subject to high probability of high winds/tornadoes</t>
  </si>
  <si>
    <t>Protect water quality,  ecosystem services, and threatened and threatened/ endangered species</t>
  </si>
  <si>
    <t>The scale and severity of disasters are growing</t>
  </si>
  <si>
    <t>The population of persons with disabilities living in the community  is declining</t>
  </si>
  <si>
    <t>Which of the following represent themes of the whole community approach?</t>
  </si>
  <si>
    <t>Foster relationships with community leaders</t>
  </si>
  <si>
    <t>Build and maintain partnerships</t>
  </si>
  <si>
    <t>Empower local action</t>
  </si>
  <si>
    <t>Hurricane shutters and clips</t>
  </si>
  <si>
    <t xml:space="preserve">Securing propane tanks or yard items </t>
  </si>
  <si>
    <t>Which of the following mitigation measures would be considered natural systems protection?</t>
  </si>
  <si>
    <t>Replace all aged infrastructure</t>
  </si>
  <si>
    <t>Solve the community's pre-existing social problems</t>
  </si>
  <si>
    <t>Continue or restore the community's vital services in a more timely way</t>
  </si>
  <si>
    <t>None  of the above</t>
  </si>
  <si>
    <t>Form a collaborative planning team</t>
  </si>
  <si>
    <t>Understand the situation</t>
  </si>
  <si>
    <t>Determine goals and objectives</t>
  </si>
  <si>
    <t>What is the purpose of the NIST Community Resilience Economic Decision Guide for Buildings and Infrastructure Systems?</t>
  </si>
  <si>
    <t>To use with NIST’s Community Resilience Planning Guide for Buildings and Infrastructure Systems</t>
  </si>
  <si>
    <t>To provide a standard methodology for evaluating investment decisions aimed at improving the resilience of communities</t>
  </si>
  <si>
    <t>To provide a mechanism to evaluate the efficiency of resilience actions and to prioritize them</t>
  </si>
  <si>
    <t>Wildfire, tornadoes,  and floods</t>
  </si>
  <si>
    <t>Floods, hurricanes, and earthquakes</t>
  </si>
  <si>
    <t>Dam breaks, wildfires and earthquakes</t>
  </si>
  <si>
    <t>The amount  of actual damage insured compared to the amount of total actual damage</t>
  </si>
  <si>
    <t>None of the above</t>
  </si>
  <si>
    <t>The height of the building compared to the height of the flood</t>
  </si>
  <si>
    <t>What is "the protection gap" as it relates to catastrophic insurance?</t>
  </si>
  <si>
    <t>How severe will that event be?</t>
  </si>
  <si>
    <t>Given the severity, what is the range of financial loss expected?</t>
  </si>
  <si>
    <t>What is the likelihood of a certain event?</t>
  </si>
  <si>
    <t>What business models could be implemented to solve the protection gap?</t>
  </si>
  <si>
    <t>Insurance company offers to finance or give away risk reducing technologies</t>
  </si>
  <si>
    <t>Risk prevention companies would offer insurance as a service if their technology does not work</t>
  </si>
  <si>
    <t>Increase taxes to provide a larger fund for disaster losses</t>
  </si>
  <si>
    <t>Both A and B</t>
  </si>
  <si>
    <t>Dam or levee failure</t>
  </si>
  <si>
    <t>Surface runoff and urban drainage overflow</t>
  </si>
  <si>
    <t>Storm surge and erosion</t>
  </si>
  <si>
    <t>What are the risks associated with shallow flooding?</t>
  </si>
  <si>
    <t>What is the advantage of watershed management based on future conditions?</t>
  </si>
  <si>
    <t>Design Flood Elevations  with higher  "freeboard" requirement</t>
  </si>
  <si>
    <t xml:space="preserve">Decisions based  on flood risk with projected climate impacts </t>
  </si>
  <si>
    <t>Decisions based  on flood risk with full buildout</t>
  </si>
  <si>
    <t>Wet flood-proofed sub-grade basement</t>
  </si>
  <si>
    <t>Waterproof coating on wall exterior</t>
  </si>
  <si>
    <t>Mechanical and electrical equipment raised above BFE</t>
  </si>
  <si>
    <t>Which of the following design measures is intended specifically to ensure utilities are intact and usable?</t>
  </si>
  <si>
    <t>Flood damages have decreased</t>
  </si>
  <si>
    <t>What is the trend in U.S flood damages since the early 1900s?</t>
  </si>
  <si>
    <t>Flood damages have increased three-fold</t>
  </si>
  <si>
    <t>Flood damages have increased four-fold</t>
  </si>
  <si>
    <t>Which of the following is a limitation of the current NFIP mapping in reducing risk?</t>
  </si>
  <si>
    <t>NFIP Emergency Program</t>
  </si>
  <si>
    <t>NFIP Community Rating System</t>
  </si>
  <si>
    <t>What program provides insurance rate reduction for communities to extend beyond minimum floodplain management requirements ?</t>
  </si>
  <si>
    <t>FEMA Disaster Relief</t>
  </si>
  <si>
    <t>Which term is defined as "the capacity of a community to anticipate, plan for, and mitigate risks, and seize the opportunities associated with environmental and social change"</t>
  </si>
  <si>
    <t>What kind of actions are taken to lower risks posed by consequences of climatic changes?</t>
  </si>
  <si>
    <t>Drought -tolerant landscape design</t>
  </si>
  <si>
    <t>What questions can Catastrophe Modeling answer?</t>
  </si>
  <si>
    <t>NFIP flood maps are based on past history not future conditions</t>
  </si>
  <si>
    <t>NFIP flood maps do not indicate impact of filling large areas of the Special Flood Hazard Area</t>
  </si>
  <si>
    <t>Resilient Neighbors Network</t>
  </si>
  <si>
    <t>Which of the following is a lesson learned by members of the resilient Neighbors Network</t>
  </si>
  <si>
    <t>Identify subject matter experts and engage them</t>
  </si>
  <si>
    <t>Only allow property owners to be involved</t>
  </si>
  <si>
    <t>Funding is not important</t>
  </si>
  <si>
    <t>What can resilient communities do after a disaster?</t>
  </si>
  <si>
    <t>Available government resources at all levels are increasing</t>
  </si>
  <si>
    <t>Which of the following are local initiatives of the Natural Hazard Mitigation Association (NHMA)?</t>
  </si>
  <si>
    <t>Flood damages have increased two-fold</t>
  </si>
  <si>
    <t>Response</t>
  </si>
  <si>
    <t>Most rainfall becomes runoff</t>
  </si>
  <si>
    <t>Infiltration through soil and grass increases</t>
  </si>
  <si>
    <t>Less water evaporates</t>
  </si>
  <si>
    <t>Rain gardens</t>
  </si>
  <si>
    <t>Vegetated swales</t>
  </si>
  <si>
    <t>Porous pavements</t>
  </si>
  <si>
    <t>Which of the following design elements is considered Low Impact Development or Green Infrastructure?</t>
  </si>
  <si>
    <t>How do impervious surfaces alter the Hydrologic Cycle?</t>
  </si>
  <si>
    <t>Flooding may well take place in areas outside the FEMA identified Special Flood Hazard Area</t>
  </si>
  <si>
    <t>Which of the following is a trend that is currently  changing the make up of U.S. communities?</t>
  </si>
  <si>
    <t>Which of the following is the first of six planning steps in the National Institute of Standards and Technology (NIST) Community Resilience Guide?</t>
  </si>
  <si>
    <t>What are the three leading causes of catastrophic losses in the U.S. and globally?</t>
  </si>
  <si>
    <t>The National Flood Insurance Program (NFIP) versus private insurance</t>
  </si>
  <si>
    <t>Webinar</t>
  </si>
  <si>
    <t>Yes</t>
  </si>
  <si>
    <t>No</t>
  </si>
  <si>
    <t>Were the participant materials easy to follow?</t>
  </si>
  <si>
    <t>Will you use participant materials later for reference?</t>
  </si>
  <si>
    <t>Was the combination of in-person and remote instruction effective?</t>
  </si>
  <si>
    <t>What is your preferred training environment for completing modules in the DRR Ambassador Curriculum?</t>
  </si>
  <si>
    <t>In-person</t>
  </si>
  <si>
    <t>All</t>
  </si>
  <si>
    <t>Selected</t>
  </si>
  <si>
    <t>Would you recommend this training to others?</t>
  </si>
  <si>
    <t>Post-Course Percentages</t>
  </si>
  <si>
    <t>Correct Answer Difference (Pre to Post)</t>
  </si>
  <si>
    <t>Module</t>
  </si>
  <si>
    <t>NHMA DRR-A Curriculum Questions and Answers</t>
  </si>
  <si>
    <t>In Room Answers</t>
  </si>
  <si>
    <t>WebEx Answers</t>
  </si>
  <si>
    <t>Post-Workshop Percentages</t>
  </si>
  <si>
    <t>Pre-Workshop Answers</t>
  </si>
  <si>
    <t>Pre-Workshop Percentages</t>
  </si>
  <si>
    <t>Correct Answer</t>
  </si>
  <si>
    <t>How does NHMA refer to an individual who completes NHMA training and engages in disaster risk reduction initiatives in the community?</t>
  </si>
  <si>
    <t>NHMA DRR-A Curriculum Feedback</t>
  </si>
  <si>
    <t>In Room Responses</t>
  </si>
  <si>
    <t>WebEx Responses</t>
  </si>
  <si>
    <t>Responses</t>
  </si>
  <si>
    <t>When the 24-module DRR- Ambassador curriculum is ready, do you plan to take: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</si>
</sst>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 Light"/>
      <family val="2"/>
      <scheme val="minor"/>
    </font>
    <font>
      <b/>
      <sz val="11"/>
      <color theme="1"/>
      <name val="Calibri Light"/>
      <family val="2"/>
      <scheme val="minor"/>
    </font>
    <font>
      <sz val="11"/>
      <name val="Calibri Light"/>
      <family val="2"/>
      <scheme val="minor"/>
    </font>
    <font>
      <sz val="11"/>
      <color theme="1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1"/>
      <color theme="0"/>
      <name val="Calibri Light"/>
      <family val="2"/>
      <scheme val="minor"/>
    </font>
    <font>
      <b/>
      <sz val="11"/>
      <name val="Calibri Light"/>
      <family val="2"/>
      <scheme val="minor"/>
    </font>
    <font>
      <i/>
      <sz val="11"/>
      <color theme="1"/>
      <name val="Calibri Light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  <border>
      <left style="thin">
        <color theme="2" tint="-0.499984740745262"/>
      </left>
      <right/>
      <top style="medium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2" tint="-0.499984740745262"/>
      </bottom>
      <diagonal/>
    </border>
    <border>
      <left/>
      <right style="thin">
        <color theme="2" tint="-0.499984740745262"/>
      </right>
      <top style="medium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medium">
        <color theme="2" tint="-0.499984740745262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vertical="center" wrapText="1"/>
    </xf>
    <xf numFmtId="0" fontId="1" fillId="10" borderId="5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vertical="center" wrapText="1"/>
    </xf>
    <xf numFmtId="0" fontId="6" fillId="12" borderId="6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64" fontId="0" fillId="0" borderId="5" xfId="1" applyNumberFormat="1" applyFont="1" applyFill="1" applyBorder="1" applyAlignment="1">
      <alignment horizontal="center" vertical="center" wrapText="1"/>
    </xf>
    <xf numFmtId="164" fontId="0" fillId="0" borderId="6" xfId="1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164" fontId="0" fillId="0" borderId="8" xfId="1" applyNumberFormat="1" applyFont="1" applyFill="1" applyBorder="1" applyAlignment="1">
      <alignment horizontal="center" vertical="center" wrapText="1"/>
    </xf>
    <xf numFmtId="164" fontId="0" fillId="0" borderId="9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11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vertical="center" wrapText="1"/>
    </xf>
    <xf numFmtId="0" fontId="1" fillId="13" borderId="5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vertical="center" wrapText="1"/>
    </xf>
    <xf numFmtId="0" fontId="6" fillId="8" borderId="5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4" borderId="11" xfId="0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0" fillId="0" borderId="6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9" xfId="1" applyNumberFormat="1" applyFont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164" fontId="0" fillId="0" borderId="17" xfId="1" applyNumberFormat="1" applyFont="1" applyBorder="1" applyAlignment="1">
      <alignment horizontal="center" vertical="center" wrapText="1"/>
    </xf>
    <xf numFmtId="164" fontId="0" fillId="0" borderId="18" xfId="1" applyNumberFormat="1" applyFont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7" fillId="13" borderId="4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Calibri Light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pane xSplit="2" ySplit="2" topLeftCell="G3" activePane="bottomRight" state="frozen"/>
      <selection pane="topRight" activeCell="C1" sqref="C1"/>
      <selection pane="bottomLeft" activeCell="A5" sqref="A5"/>
      <selection pane="bottomRight" sqref="A1:G1"/>
    </sheetView>
  </sheetViews>
  <sheetFormatPr defaultColWidth="9" defaultRowHeight="15" x14ac:dyDescent="0.25"/>
  <cols>
    <col min="1" max="1" width="7.875" style="1" customWidth="1"/>
    <col min="2" max="2" width="52.375" style="1" customWidth="1"/>
    <col min="3" max="6" width="22.625" style="1" customWidth="1"/>
    <col min="7" max="7" width="14.375" style="1" bestFit="1" customWidth="1"/>
    <col min="8" max="27" width="6.5" style="1" customWidth="1"/>
    <col min="28" max="28" width="22" style="1" customWidth="1"/>
    <col min="29" max="16384" width="9" style="1"/>
  </cols>
  <sheetData>
    <row r="1" spans="1:28" s="2" customFormat="1" ht="18" customHeight="1" x14ac:dyDescent="0.25">
      <c r="A1" s="5" t="s">
        <v>116</v>
      </c>
      <c r="B1" s="6"/>
      <c r="C1" s="6"/>
      <c r="D1" s="6"/>
      <c r="E1" s="6"/>
      <c r="F1" s="6"/>
      <c r="G1" s="7"/>
      <c r="H1" s="16" t="s">
        <v>120</v>
      </c>
      <c r="I1" s="17"/>
      <c r="J1" s="17"/>
      <c r="K1" s="17"/>
      <c r="L1" s="18" t="s">
        <v>121</v>
      </c>
      <c r="M1" s="18"/>
      <c r="N1" s="18"/>
      <c r="O1" s="19"/>
      <c r="P1" s="32" t="s">
        <v>117</v>
      </c>
      <c r="Q1" s="33"/>
      <c r="R1" s="33"/>
      <c r="S1" s="33"/>
      <c r="T1" s="34" t="s">
        <v>118</v>
      </c>
      <c r="U1" s="34"/>
      <c r="V1" s="34"/>
      <c r="W1" s="34"/>
      <c r="X1" s="35" t="s">
        <v>119</v>
      </c>
      <c r="Y1" s="35"/>
      <c r="Z1" s="35"/>
      <c r="AA1" s="36"/>
      <c r="AB1" s="42" t="s">
        <v>114</v>
      </c>
    </row>
    <row r="2" spans="1:28" x14ac:dyDescent="0.25">
      <c r="A2" s="8" t="s">
        <v>115</v>
      </c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10" t="s">
        <v>122</v>
      </c>
      <c r="H2" s="20" t="s">
        <v>1</v>
      </c>
      <c r="I2" s="21" t="s">
        <v>2</v>
      </c>
      <c r="J2" s="21" t="s">
        <v>3</v>
      </c>
      <c r="K2" s="21" t="s">
        <v>4</v>
      </c>
      <c r="L2" s="22" t="s">
        <v>1</v>
      </c>
      <c r="M2" s="22" t="s">
        <v>2</v>
      </c>
      <c r="N2" s="22" t="s">
        <v>3</v>
      </c>
      <c r="O2" s="23" t="s">
        <v>4</v>
      </c>
      <c r="P2" s="37" t="s">
        <v>1</v>
      </c>
      <c r="Q2" s="38" t="s">
        <v>2</v>
      </c>
      <c r="R2" s="38" t="s">
        <v>3</v>
      </c>
      <c r="S2" s="38" t="s">
        <v>4</v>
      </c>
      <c r="T2" s="39" t="s">
        <v>1</v>
      </c>
      <c r="U2" s="39" t="s">
        <v>2</v>
      </c>
      <c r="V2" s="39" t="s">
        <v>3</v>
      </c>
      <c r="W2" s="39" t="s">
        <v>4</v>
      </c>
      <c r="X2" s="40" t="s">
        <v>1</v>
      </c>
      <c r="Y2" s="40" t="s">
        <v>2</v>
      </c>
      <c r="Z2" s="40" t="s">
        <v>3</v>
      </c>
      <c r="AA2" s="41" t="s">
        <v>4</v>
      </c>
      <c r="AB2" s="43"/>
    </row>
    <row r="3" spans="1:28" s="4" customFormat="1" ht="45" x14ac:dyDescent="0.25">
      <c r="A3" s="24">
        <v>1</v>
      </c>
      <c r="B3" s="46" t="s">
        <v>123</v>
      </c>
      <c r="C3" s="11" t="s">
        <v>9</v>
      </c>
      <c r="D3" s="11" t="s">
        <v>8</v>
      </c>
      <c r="E3" s="11" t="s">
        <v>7</v>
      </c>
      <c r="F3" s="11" t="s">
        <v>5</v>
      </c>
      <c r="G3" s="12" t="s">
        <v>3</v>
      </c>
      <c r="H3" s="24">
        <v>0</v>
      </c>
      <c r="I3" s="25">
        <v>2</v>
      </c>
      <c r="J3" s="25">
        <v>27</v>
      </c>
      <c r="K3" s="25">
        <v>8</v>
      </c>
      <c r="L3" s="26">
        <f>H3/(SUM($H3:$K3))</f>
        <v>0</v>
      </c>
      <c r="M3" s="26">
        <f>I3/(SUM($H3:$K3))</f>
        <v>5.4054054054054057E-2</v>
      </c>
      <c r="N3" s="26">
        <f>J3/(SUM($H3:$K3))</f>
        <v>0.72972972972972971</v>
      </c>
      <c r="O3" s="27">
        <f>K3/(SUM($H3:$K3))</f>
        <v>0.21621621621621623</v>
      </c>
      <c r="P3" s="24">
        <v>0</v>
      </c>
      <c r="Q3" s="25">
        <v>0</v>
      </c>
      <c r="R3" s="25">
        <v>17</v>
      </c>
      <c r="S3" s="25">
        <v>4</v>
      </c>
      <c r="T3" s="25">
        <v>0</v>
      </c>
      <c r="U3" s="25">
        <v>0</v>
      </c>
      <c r="V3" s="25">
        <v>13</v>
      </c>
      <c r="W3" s="25">
        <v>4</v>
      </c>
      <c r="X3" s="26">
        <f>(P3+T3)/(SUM($P3:$W3))</f>
        <v>0</v>
      </c>
      <c r="Y3" s="26">
        <f>(Q3+U3)/(SUM($P3:$W3))</f>
        <v>0</v>
      </c>
      <c r="Z3" s="26">
        <f>(R3+V3)/(SUM($P3:$W3))</f>
        <v>0.78947368421052633</v>
      </c>
      <c r="AA3" s="27">
        <f>(S3+W3)/(SUM($P3:$W3))</f>
        <v>0.21052631578947367</v>
      </c>
      <c r="AB3" s="44">
        <f>Z3-N3</f>
        <v>5.9743954480796613E-2</v>
      </c>
    </row>
    <row r="4" spans="1:28" s="4" customFormat="1" ht="30" x14ac:dyDescent="0.25">
      <c r="A4" s="24">
        <v>1</v>
      </c>
      <c r="B4" s="46" t="s">
        <v>86</v>
      </c>
      <c r="C4" s="11" t="s">
        <v>6</v>
      </c>
      <c r="D4" s="11" t="s">
        <v>79</v>
      </c>
      <c r="E4" s="11" t="s">
        <v>7</v>
      </c>
      <c r="F4" s="11" t="s">
        <v>5</v>
      </c>
      <c r="G4" s="12" t="s">
        <v>4</v>
      </c>
      <c r="H4" s="24">
        <v>0</v>
      </c>
      <c r="I4" s="25">
        <v>7</v>
      </c>
      <c r="J4" s="25">
        <v>4</v>
      </c>
      <c r="K4" s="25">
        <v>26</v>
      </c>
      <c r="L4" s="26">
        <f>H4/(SUM($H4:$K4))</f>
        <v>0</v>
      </c>
      <c r="M4" s="26">
        <f>I4/(SUM($H4:$K4))</f>
        <v>0.1891891891891892</v>
      </c>
      <c r="N4" s="26">
        <f>J4/(SUM($H4:$K4))</f>
        <v>0.10810810810810811</v>
      </c>
      <c r="O4" s="27">
        <f>K4/(SUM($H4:$K4))</f>
        <v>0.70270270270270274</v>
      </c>
      <c r="P4" s="24">
        <v>0</v>
      </c>
      <c r="Q4" s="25">
        <v>0</v>
      </c>
      <c r="R4" s="25">
        <v>0</v>
      </c>
      <c r="S4" s="25">
        <v>22</v>
      </c>
      <c r="T4" s="25">
        <v>1</v>
      </c>
      <c r="U4" s="25">
        <v>1</v>
      </c>
      <c r="V4" s="25">
        <v>0</v>
      </c>
      <c r="W4" s="25">
        <v>17</v>
      </c>
      <c r="X4" s="26">
        <f>(P4+T4)/(SUM($P4:$W4))</f>
        <v>2.4390243902439025E-2</v>
      </c>
      <c r="Y4" s="26">
        <f>(Q4+U4)/(SUM($P4:$W4))</f>
        <v>2.4390243902439025E-2</v>
      </c>
      <c r="Z4" s="26">
        <f>(R4+V4)/(SUM($P4:$W4))</f>
        <v>0</v>
      </c>
      <c r="AA4" s="27">
        <f>(S4+W4)/(SUM($P4:$W4))</f>
        <v>0.95121951219512191</v>
      </c>
      <c r="AB4" s="44">
        <f>AA4-O4</f>
        <v>0.24851680949241917</v>
      </c>
    </row>
    <row r="5" spans="1:28" s="4" customFormat="1" ht="30" x14ac:dyDescent="0.25">
      <c r="A5" s="24">
        <v>2</v>
      </c>
      <c r="B5" s="46" t="s">
        <v>74</v>
      </c>
      <c r="C5" s="11" t="s">
        <v>10</v>
      </c>
      <c r="D5" s="11" t="s">
        <v>88</v>
      </c>
      <c r="E5" s="11" t="s">
        <v>11</v>
      </c>
      <c r="F5" s="11" t="s">
        <v>5</v>
      </c>
      <c r="G5" s="12" t="s">
        <v>1</v>
      </c>
      <c r="H5" s="24">
        <v>20</v>
      </c>
      <c r="I5" s="25">
        <v>0</v>
      </c>
      <c r="J5" s="25">
        <v>1</v>
      </c>
      <c r="K5" s="25">
        <v>15</v>
      </c>
      <c r="L5" s="26">
        <f>H5/(SUM($H5:$K5))</f>
        <v>0.55555555555555558</v>
      </c>
      <c r="M5" s="26">
        <f>I5/(SUM($H5:$K5))</f>
        <v>0</v>
      </c>
      <c r="N5" s="26">
        <f>J5/(SUM($H5:$K5))</f>
        <v>2.7777777777777776E-2</v>
      </c>
      <c r="O5" s="27">
        <f>K5/(SUM($H5:$K5))</f>
        <v>0.41666666666666669</v>
      </c>
      <c r="P5" s="24">
        <v>13</v>
      </c>
      <c r="Q5" s="25">
        <v>1</v>
      </c>
      <c r="R5" s="25">
        <v>0</v>
      </c>
      <c r="S5" s="25">
        <v>7</v>
      </c>
      <c r="T5" s="25">
        <v>7</v>
      </c>
      <c r="U5" s="25">
        <v>1</v>
      </c>
      <c r="V5" s="25">
        <v>0</v>
      </c>
      <c r="W5" s="25">
        <v>10</v>
      </c>
      <c r="X5" s="26">
        <f>(P5+T5)/(SUM($P5:$W5))</f>
        <v>0.51282051282051277</v>
      </c>
      <c r="Y5" s="26">
        <f>(Q5+U5)/(SUM($P5:$W5))</f>
        <v>5.128205128205128E-2</v>
      </c>
      <c r="Z5" s="26">
        <f>(R5+V5)/(SUM($P5:$W5))</f>
        <v>0</v>
      </c>
      <c r="AA5" s="27">
        <f>(S5+W5)/(SUM($P5:$W5))</f>
        <v>0.4358974358974359</v>
      </c>
      <c r="AB5" s="44">
        <f>X5-L5</f>
        <v>-4.2735042735042805E-2</v>
      </c>
    </row>
    <row r="6" spans="1:28" s="4" customFormat="1" ht="75" x14ac:dyDescent="0.25">
      <c r="A6" s="24">
        <v>2</v>
      </c>
      <c r="B6" s="46" t="s">
        <v>13</v>
      </c>
      <c r="C6" s="11" t="s">
        <v>15</v>
      </c>
      <c r="D6" s="11" t="s">
        <v>14</v>
      </c>
      <c r="E6" s="11" t="s">
        <v>16</v>
      </c>
      <c r="F6" s="11" t="s">
        <v>5</v>
      </c>
      <c r="G6" s="12" t="s">
        <v>4</v>
      </c>
      <c r="H6" s="24">
        <v>2</v>
      </c>
      <c r="I6" s="25">
        <v>0</v>
      </c>
      <c r="J6" s="25">
        <v>4</v>
      </c>
      <c r="K6" s="25">
        <v>31</v>
      </c>
      <c r="L6" s="26">
        <f>H6/(SUM($H6:$K6))</f>
        <v>5.4054054054054057E-2</v>
      </c>
      <c r="M6" s="26">
        <f>I6/(SUM($H6:$K6))</f>
        <v>0</v>
      </c>
      <c r="N6" s="26">
        <f>J6/(SUM($H6:$K6))</f>
        <v>0.10810810810810811</v>
      </c>
      <c r="O6" s="27">
        <f>K6/(SUM($H6:$K6))</f>
        <v>0.83783783783783783</v>
      </c>
      <c r="P6" s="24">
        <v>1</v>
      </c>
      <c r="Q6" s="25">
        <v>0</v>
      </c>
      <c r="R6" s="25">
        <v>0</v>
      </c>
      <c r="S6" s="25">
        <v>21</v>
      </c>
      <c r="T6" s="25">
        <v>0</v>
      </c>
      <c r="U6" s="25">
        <v>0</v>
      </c>
      <c r="V6" s="25">
        <v>0</v>
      </c>
      <c r="W6" s="25">
        <v>17</v>
      </c>
      <c r="X6" s="26">
        <f>(P6+T6)/(SUM($P6:$W6))</f>
        <v>2.564102564102564E-2</v>
      </c>
      <c r="Y6" s="26">
        <f>(Q6+U6)/(SUM($P6:$W6))</f>
        <v>0</v>
      </c>
      <c r="Z6" s="26">
        <f>(R6+V6)/(SUM($P6:$W6))</f>
        <v>0</v>
      </c>
      <c r="AA6" s="27">
        <f>(S6+W6)/(SUM($P6:$W6))</f>
        <v>0.97435897435897434</v>
      </c>
      <c r="AB6" s="44">
        <f>AA6-O6</f>
        <v>0.13652113652113651</v>
      </c>
    </row>
    <row r="7" spans="1:28" s="4" customFormat="1" ht="45" x14ac:dyDescent="0.25">
      <c r="A7" s="24">
        <v>2</v>
      </c>
      <c r="B7" s="46" t="s">
        <v>73</v>
      </c>
      <c r="C7" s="11" t="s">
        <v>10</v>
      </c>
      <c r="D7" s="11" t="s">
        <v>12</v>
      </c>
      <c r="E7" s="11" t="s">
        <v>11</v>
      </c>
      <c r="F7" s="11" t="s">
        <v>5</v>
      </c>
      <c r="G7" s="12" t="s">
        <v>2</v>
      </c>
      <c r="H7" s="24">
        <v>1</v>
      </c>
      <c r="I7" s="25">
        <v>26</v>
      </c>
      <c r="J7" s="25">
        <v>0</v>
      </c>
      <c r="K7" s="25">
        <v>10</v>
      </c>
      <c r="L7" s="26">
        <f>H7/(SUM($H7:$K7))</f>
        <v>2.7027027027027029E-2</v>
      </c>
      <c r="M7" s="26">
        <f>I7/(SUM($H7:$K7))</f>
        <v>0.70270270270270274</v>
      </c>
      <c r="N7" s="26">
        <f>J7/(SUM($H7:$K7))</f>
        <v>0</v>
      </c>
      <c r="O7" s="27">
        <f>K7/(SUM($H7:$K7))</f>
        <v>0.27027027027027029</v>
      </c>
      <c r="P7" s="24">
        <v>1</v>
      </c>
      <c r="Q7" s="25">
        <v>20</v>
      </c>
      <c r="R7" s="25">
        <v>0</v>
      </c>
      <c r="S7" s="25">
        <v>2</v>
      </c>
      <c r="T7" s="25">
        <v>0</v>
      </c>
      <c r="U7" s="25">
        <v>17</v>
      </c>
      <c r="V7" s="25">
        <v>0</v>
      </c>
      <c r="W7" s="25">
        <v>0</v>
      </c>
      <c r="X7" s="26">
        <f>(P7+T7)/(SUM($P7:$W7))</f>
        <v>2.5000000000000001E-2</v>
      </c>
      <c r="Y7" s="26">
        <f>(Q7+U7)/(SUM($P7:$W7))</f>
        <v>0.92500000000000004</v>
      </c>
      <c r="Z7" s="26">
        <f>(R7+V7)/(SUM($P7:$W7))</f>
        <v>0</v>
      </c>
      <c r="AA7" s="27">
        <f>(S7+W7)/(SUM($P7:$W7))</f>
        <v>0.05</v>
      </c>
      <c r="AB7" s="44">
        <f>Y7-M7</f>
        <v>0.2222972972972973</v>
      </c>
    </row>
    <row r="8" spans="1:28" s="4" customFormat="1" ht="30" x14ac:dyDescent="0.25">
      <c r="A8" s="24">
        <v>4</v>
      </c>
      <c r="B8" s="47" t="s">
        <v>19</v>
      </c>
      <c r="C8" s="11" t="s">
        <v>22</v>
      </c>
      <c r="D8" s="11" t="s">
        <v>20</v>
      </c>
      <c r="E8" s="11" t="s">
        <v>21</v>
      </c>
      <c r="F8" s="11" t="s">
        <v>5</v>
      </c>
      <c r="G8" s="12" t="s">
        <v>4</v>
      </c>
      <c r="H8" s="24">
        <v>0</v>
      </c>
      <c r="I8" s="25">
        <v>1</v>
      </c>
      <c r="J8" s="25">
        <v>0</v>
      </c>
      <c r="K8" s="25">
        <v>36</v>
      </c>
      <c r="L8" s="26">
        <f>H8/(SUM($H8:$K8))</f>
        <v>0</v>
      </c>
      <c r="M8" s="26">
        <f>I8/(SUM($H8:$K8))</f>
        <v>2.7027027027027029E-2</v>
      </c>
      <c r="N8" s="26">
        <f>J8/(SUM($H8:$K8))</f>
        <v>0</v>
      </c>
      <c r="O8" s="27">
        <f>K8/(SUM($H8:$K8))</f>
        <v>0.97297297297297303</v>
      </c>
      <c r="P8" s="24">
        <v>0</v>
      </c>
      <c r="Q8" s="25">
        <v>0</v>
      </c>
      <c r="R8" s="25">
        <v>1</v>
      </c>
      <c r="S8" s="25">
        <v>26</v>
      </c>
      <c r="T8" s="25">
        <v>0</v>
      </c>
      <c r="U8" s="25">
        <v>0</v>
      </c>
      <c r="V8" s="25">
        <v>0</v>
      </c>
      <c r="W8" s="25">
        <v>14</v>
      </c>
      <c r="X8" s="26">
        <f>(P8+T8)/(SUM($P8:$W8))</f>
        <v>0</v>
      </c>
      <c r="Y8" s="26">
        <f>(Q8+U8)/(SUM($P8:$W8))</f>
        <v>0</v>
      </c>
      <c r="Z8" s="26">
        <f>(R8+V8)/(SUM($P8:$W8))</f>
        <v>2.4390243902439025E-2</v>
      </c>
      <c r="AA8" s="27">
        <f>(S8+W8)/(SUM($P8:$W8))</f>
        <v>0.97560975609756095</v>
      </c>
      <c r="AB8" s="44">
        <f>AA8-O8</f>
        <v>2.636783124587927E-3</v>
      </c>
    </row>
    <row r="9" spans="1:28" s="4" customFormat="1" ht="30" x14ac:dyDescent="0.25">
      <c r="A9" s="24">
        <v>4</v>
      </c>
      <c r="B9" s="46" t="s">
        <v>80</v>
      </c>
      <c r="C9" s="11" t="s">
        <v>81</v>
      </c>
      <c r="D9" s="11" t="s">
        <v>82</v>
      </c>
      <c r="E9" s="11" t="s">
        <v>83</v>
      </c>
      <c r="F9" s="11" t="s">
        <v>5</v>
      </c>
      <c r="G9" s="12" t="s">
        <v>1</v>
      </c>
      <c r="H9" s="24">
        <v>32</v>
      </c>
      <c r="I9" s="25">
        <v>0</v>
      </c>
      <c r="J9" s="25">
        <v>0</v>
      </c>
      <c r="K9" s="25">
        <v>4</v>
      </c>
      <c r="L9" s="26">
        <f>H9/(SUM($H9:$K9))</f>
        <v>0.88888888888888884</v>
      </c>
      <c r="M9" s="26">
        <f>I9/(SUM($H9:$K9))</f>
        <v>0</v>
      </c>
      <c r="N9" s="26">
        <f>J9/(SUM($H9:$K9))</f>
        <v>0</v>
      </c>
      <c r="O9" s="27">
        <f>K9/(SUM($H9:$K9))</f>
        <v>0.1111111111111111</v>
      </c>
      <c r="P9" s="24">
        <v>25</v>
      </c>
      <c r="Q9" s="25">
        <v>0</v>
      </c>
      <c r="R9" s="25">
        <v>0</v>
      </c>
      <c r="S9" s="25">
        <v>2</v>
      </c>
      <c r="T9" s="25">
        <v>14</v>
      </c>
      <c r="U9" s="25">
        <v>0</v>
      </c>
      <c r="V9" s="25">
        <v>0</v>
      </c>
      <c r="W9" s="25">
        <v>0</v>
      </c>
      <c r="X9" s="26">
        <f>(P9+T9)/(SUM($P9:$W9))</f>
        <v>0.95121951219512191</v>
      </c>
      <c r="Y9" s="26">
        <f>(Q9+U9)/(SUM($P9:$W9))</f>
        <v>0</v>
      </c>
      <c r="Z9" s="26">
        <f>(R9+V9)/(SUM($P9:$W9))</f>
        <v>0</v>
      </c>
      <c r="AA9" s="27">
        <f>(S9+W9)/(SUM($P9:$W9))</f>
        <v>4.878048780487805E-2</v>
      </c>
      <c r="AB9" s="44">
        <f>X9-L9</f>
        <v>6.2330623306233068E-2</v>
      </c>
    </row>
    <row r="10" spans="1:28" s="4" customFormat="1" ht="45" x14ac:dyDescent="0.25">
      <c r="A10" s="24">
        <v>4</v>
      </c>
      <c r="B10" s="46" t="s">
        <v>98</v>
      </c>
      <c r="C10" s="11" t="s">
        <v>18</v>
      </c>
      <c r="D10" s="11" t="s">
        <v>85</v>
      </c>
      <c r="E10" s="11" t="s">
        <v>17</v>
      </c>
      <c r="F10" s="11" t="s">
        <v>5</v>
      </c>
      <c r="G10" s="13" t="s">
        <v>3</v>
      </c>
      <c r="H10" s="24">
        <v>1</v>
      </c>
      <c r="I10" s="25">
        <v>2</v>
      </c>
      <c r="J10" s="25">
        <v>28</v>
      </c>
      <c r="K10" s="25">
        <v>4</v>
      </c>
      <c r="L10" s="26">
        <f>H10/(SUM($H10:$K10))</f>
        <v>2.8571428571428571E-2</v>
      </c>
      <c r="M10" s="26">
        <f>I10/(SUM($H10:$K10))</f>
        <v>5.7142857142857141E-2</v>
      </c>
      <c r="N10" s="26">
        <f>J10/(SUM($H10:$K10))</f>
        <v>0.8</v>
      </c>
      <c r="O10" s="27">
        <f>K10/(SUM($H10:$K10))</f>
        <v>0.11428571428571428</v>
      </c>
      <c r="P10" s="24">
        <v>0</v>
      </c>
      <c r="Q10" s="25">
        <v>0</v>
      </c>
      <c r="R10" s="25">
        <v>23</v>
      </c>
      <c r="S10" s="25">
        <v>4</v>
      </c>
      <c r="T10" s="25">
        <v>0</v>
      </c>
      <c r="U10" s="25">
        <v>0</v>
      </c>
      <c r="V10" s="25">
        <v>14</v>
      </c>
      <c r="W10" s="25">
        <v>1</v>
      </c>
      <c r="X10" s="26">
        <f>(P10+T10)/(SUM($P10:$W10))</f>
        <v>0</v>
      </c>
      <c r="Y10" s="26">
        <f>(Q10+U10)/(SUM($P10:$W10))</f>
        <v>0</v>
      </c>
      <c r="Z10" s="26">
        <f>(R10+V10)/(SUM($P10:$W10))</f>
        <v>0.88095238095238093</v>
      </c>
      <c r="AA10" s="27">
        <f>(S10+W10)/(SUM($P10:$W10))</f>
        <v>0.11904761904761904</v>
      </c>
      <c r="AB10" s="44">
        <f>Z10-N10</f>
        <v>8.0952380952380887E-2</v>
      </c>
    </row>
    <row r="11" spans="1:28" s="4" customFormat="1" ht="30" x14ac:dyDescent="0.25">
      <c r="A11" s="24">
        <v>4</v>
      </c>
      <c r="B11" s="46" t="s">
        <v>25</v>
      </c>
      <c r="C11" s="11" t="s">
        <v>24</v>
      </c>
      <c r="D11" s="11" t="s">
        <v>75</v>
      </c>
      <c r="E11" s="11" t="s">
        <v>23</v>
      </c>
      <c r="F11" s="11" t="s">
        <v>5</v>
      </c>
      <c r="G11" s="12" t="s">
        <v>2</v>
      </c>
      <c r="H11" s="24">
        <v>0</v>
      </c>
      <c r="I11" s="25">
        <v>30</v>
      </c>
      <c r="J11" s="25">
        <v>0</v>
      </c>
      <c r="K11" s="25">
        <v>7</v>
      </c>
      <c r="L11" s="26">
        <f>H11/(SUM($H11:$K11))</f>
        <v>0</v>
      </c>
      <c r="M11" s="26">
        <f>I11/(SUM($H11:$K11))</f>
        <v>0.81081081081081086</v>
      </c>
      <c r="N11" s="26">
        <f>J11/(SUM($H11:$K11))</f>
        <v>0</v>
      </c>
      <c r="O11" s="27">
        <f>K11/(SUM($H11:$K11))</f>
        <v>0.1891891891891892</v>
      </c>
      <c r="P11" s="24">
        <v>0</v>
      </c>
      <c r="Q11" s="25">
        <v>24</v>
      </c>
      <c r="R11" s="25">
        <v>0</v>
      </c>
      <c r="S11" s="25">
        <v>1</v>
      </c>
      <c r="T11" s="25">
        <v>0</v>
      </c>
      <c r="U11" s="25">
        <v>10</v>
      </c>
      <c r="V11" s="25">
        <v>0</v>
      </c>
      <c r="W11" s="25">
        <v>3</v>
      </c>
      <c r="X11" s="26">
        <f>(P11+T11)/(SUM($P11:$W11))</f>
        <v>0</v>
      </c>
      <c r="Y11" s="26">
        <f>(Q11+U11)/(SUM($P11:$W11))</f>
        <v>0.89473684210526316</v>
      </c>
      <c r="Z11" s="26">
        <f>(R11+V11)/(SUM($P11:$W11))</f>
        <v>0</v>
      </c>
      <c r="AA11" s="27">
        <f>(S11+W11)/(SUM($P11:$W11))</f>
        <v>0.10526315789473684</v>
      </c>
      <c r="AB11" s="44">
        <f>Y11-M11</f>
        <v>8.3926031294452308E-2</v>
      </c>
    </row>
    <row r="12" spans="1:28" s="4" customFormat="1" ht="45" x14ac:dyDescent="0.25">
      <c r="A12" s="24">
        <v>5</v>
      </c>
      <c r="B12" s="46" t="s">
        <v>84</v>
      </c>
      <c r="C12" s="11" t="s">
        <v>26</v>
      </c>
      <c r="D12" s="11" t="s">
        <v>27</v>
      </c>
      <c r="E12" s="11" t="s">
        <v>28</v>
      </c>
      <c r="F12" s="11" t="s">
        <v>5</v>
      </c>
      <c r="G12" s="12" t="s">
        <v>3</v>
      </c>
      <c r="H12" s="24">
        <v>0</v>
      </c>
      <c r="I12" s="25">
        <v>0</v>
      </c>
      <c r="J12" s="25">
        <v>25</v>
      </c>
      <c r="K12" s="25">
        <v>12</v>
      </c>
      <c r="L12" s="26">
        <f>H12/(SUM($H12:$K12))</f>
        <v>0</v>
      </c>
      <c r="M12" s="26">
        <f>I12/(SUM($H12:$K12))</f>
        <v>0</v>
      </c>
      <c r="N12" s="26">
        <f>J12/(SUM($H12:$K12))</f>
        <v>0.67567567567567566</v>
      </c>
      <c r="O12" s="27">
        <f>K12/(SUM($H12:$K12))</f>
        <v>0.32432432432432434</v>
      </c>
      <c r="P12" s="24">
        <v>0</v>
      </c>
      <c r="Q12" s="25">
        <v>1</v>
      </c>
      <c r="R12" s="25">
        <v>16</v>
      </c>
      <c r="S12" s="25">
        <v>8</v>
      </c>
      <c r="T12" s="25">
        <v>0</v>
      </c>
      <c r="U12" s="25">
        <v>0</v>
      </c>
      <c r="V12" s="25">
        <v>9</v>
      </c>
      <c r="W12" s="25">
        <v>5</v>
      </c>
      <c r="X12" s="26">
        <f>(P12+T12)/(SUM($P12:$W12))</f>
        <v>0</v>
      </c>
      <c r="Y12" s="26">
        <f>(Q12+U12)/(SUM($P12:$W12))</f>
        <v>2.564102564102564E-2</v>
      </c>
      <c r="Z12" s="26">
        <f>(R12+V12)/(SUM($P12:$W12))</f>
        <v>0.64102564102564108</v>
      </c>
      <c r="AA12" s="27">
        <f>(S12+W12)/(SUM($P12:$W12))</f>
        <v>0.33333333333333331</v>
      </c>
      <c r="AB12" s="44">
        <f>Z12-N12</f>
        <v>-3.4650034650034578E-2</v>
      </c>
    </row>
    <row r="13" spans="1:28" s="4" customFormat="1" ht="75" x14ac:dyDescent="0.25">
      <c r="A13" s="24">
        <v>5</v>
      </c>
      <c r="B13" s="46" t="s">
        <v>33</v>
      </c>
      <c r="C13" s="11" t="s">
        <v>35</v>
      </c>
      <c r="D13" s="11" t="s">
        <v>36</v>
      </c>
      <c r="E13" s="11" t="s">
        <v>34</v>
      </c>
      <c r="F13" s="11" t="s">
        <v>5</v>
      </c>
      <c r="G13" s="12" t="s">
        <v>4</v>
      </c>
      <c r="H13" s="24">
        <v>9</v>
      </c>
      <c r="I13" s="25">
        <v>9</v>
      </c>
      <c r="J13" s="25">
        <v>3</v>
      </c>
      <c r="K13" s="25">
        <v>16</v>
      </c>
      <c r="L13" s="26">
        <f>H13/(SUM($H13:$K13))</f>
        <v>0.24324324324324326</v>
      </c>
      <c r="M13" s="26">
        <f>I13/(SUM($H13:$K13))</f>
        <v>0.24324324324324326</v>
      </c>
      <c r="N13" s="26">
        <f>J13/(SUM($H13:$K13))</f>
        <v>8.1081081081081086E-2</v>
      </c>
      <c r="O13" s="27">
        <f>K13/(SUM($H13:$K13))</f>
        <v>0.43243243243243246</v>
      </c>
      <c r="P13" s="24">
        <v>4</v>
      </c>
      <c r="Q13" s="25">
        <v>2</v>
      </c>
      <c r="R13" s="25">
        <v>3</v>
      </c>
      <c r="S13" s="25">
        <v>15</v>
      </c>
      <c r="T13" s="25">
        <v>3</v>
      </c>
      <c r="U13" s="25">
        <v>0</v>
      </c>
      <c r="V13" s="25">
        <v>1</v>
      </c>
      <c r="W13" s="25">
        <v>8</v>
      </c>
      <c r="X13" s="26">
        <f>(P13+T13)/(SUM($P13:$W13))</f>
        <v>0.19444444444444445</v>
      </c>
      <c r="Y13" s="26">
        <f>(Q13+U13)/(SUM($P13:$W13))</f>
        <v>5.5555555555555552E-2</v>
      </c>
      <c r="Z13" s="26">
        <f>(R13+V13)/(SUM($P13:$W13))</f>
        <v>0.1111111111111111</v>
      </c>
      <c r="AA13" s="27">
        <f>(S13+W13)/(SUM($P13:$W13))</f>
        <v>0.63888888888888884</v>
      </c>
      <c r="AB13" s="44">
        <f>AA13-O13</f>
        <v>0.20645645645645638</v>
      </c>
    </row>
    <row r="14" spans="1:28" s="4" customFormat="1" ht="45" x14ac:dyDescent="0.25">
      <c r="A14" s="24">
        <v>5</v>
      </c>
      <c r="B14" s="46" t="s">
        <v>99</v>
      </c>
      <c r="C14" s="11" t="s">
        <v>31</v>
      </c>
      <c r="D14" s="11" t="s">
        <v>32</v>
      </c>
      <c r="E14" s="11" t="s">
        <v>30</v>
      </c>
      <c r="F14" s="11" t="s">
        <v>29</v>
      </c>
      <c r="G14" s="12" t="s">
        <v>3</v>
      </c>
      <c r="H14" s="24">
        <v>21</v>
      </c>
      <c r="I14" s="25">
        <v>2</v>
      </c>
      <c r="J14" s="25">
        <v>10</v>
      </c>
      <c r="K14" s="25">
        <v>4</v>
      </c>
      <c r="L14" s="26">
        <f>H14/(SUM($H14:$K14))</f>
        <v>0.56756756756756754</v>
      </c>
      <c r="M14" s="26">
        <f>I14/(SUM($H14:$K14))</f>
        <v>5.4054054054054057E-2</v>
      </c>
      <c r="N14" s="26">
        <f>J14/(SUM($H14:$K14))</f>
        <v>0.27027027027027029</v>
      </c>
      <c r="O14" s="27">
        <f>K14/(SUM($H14:$K14))</f>
        <v>0.10810810810810811</v>
      </c>
      <c r="P14" s="24">
        <v>6</v>
      </c>
      <c r="Q14" s="25">
        <v>0</v>
      </c>
      <c r="R14" s="25">
        <v>14</v>
      </c>
      <c r="S14" s="25">
        <v>2</v>
      </c>
      <c r="T14" s="25">
        <v>5</v>
      </c>
      <c r="U14" s="25">
        <v>2</v>
      </c>
      <c r="V14" s="25">
        <v>7</v>
      </c>
      <c r="W14" s="25">
        <v>0</v>
      </c>
      <c r="X14" s="26">
        <f>(P14+T14)/(SUM($P14:$W14))</f>
        <v>0.30555555555555558</v>
      </c>
      <c r="Y14" s="26">
        <f>(Q14+U14)/(SUM($P14:$W14))</f>
        <v>5.5555555555555552E-2</v>
      </c>
      <c r="Z14" s="26">
        <f>(R14+V14)/(SUM($P14:$W14))</f>
        <v>0.58333333333333337</v>
      </c>
      <c r="AA14" s="27">
        <f>(S14+W14)/(SUM($P14:$W14))</f>
        <v>5.5555555555555552E-2</v>
      </c>
      <c r="AB14" s="44">
        <f>Z14-N14</f>
        <v>0.31306306306306309</v>
      </c>
    </row>
    <row r="15" spans="1:28" s="4" customFormat="1" ht="60" x14ac:dyDescent="0.25">
      <c r="A15" s="24">
        <v>16</v>
      </c>
      <c r="B15" s="46" t="s">
        <v>47</v>
      </c>
      <c r="C15" s="11" t="s">
        <v>49</v>
      </c>
      <c r="D15" s="11" t="s">
        <v>48</v>
      </c>
      <c r="E15" s="11" t="s">
        <v>50</v>
      </c>
      <c r="F15" s="11" t="s">
        <v>51</v>
      </c>
      <c r="G15" s="12" t="s">
        <v>4</v>
      </c>
      <c r="H15" s="24">
        <v>0</v>
      </c>
      <c r="I15" s="25">
        <v>3</v>
      </c>
      <c r="J15" s="25">
        <v>1</v>
      </c>
      <c r="K15" s="25">
        <v>30</v>
      </c>
      <c r="L15" s="26">
        <f>H15/(SUM($H15:$K15))</f>
        <v>0</v>
      </c>
      <c r="M15" s="26">
        <f>I15/(SUM($H15:$K15))</f>
        <v>8.8235294117647065E-2</v>
      </c>
      <c r="N15" s="26">
        <f>J15/(SUM($H15:$K15))</f>
        <v>2.9411764705882353E-2</v>
      </c>
      <c r="O15" s="27">
        <f>K15/(SUM($H15:$K15))</f>
        <v>0.88235294117647056</v>
      </c>
      <c r="P15" s="24">
        <v>1</v>
      </c>
      <c r="Q15" s="25">
        <v>1</v>
      </c>
      <c r="R15" s="25">
        <v>1</v>
      </c>
      <c r="S15" s="25">
        <v>23</v>
      </c>
      <c r="T15" s="25">
        <v>0</v>
      </c>
      <c r="U15" s="25">
        <v>0</v>
      </c>
      <c r="V15" s="25">
        <v>0</v>
      </c>
      <c r="W15" s="25">
        <v>11</v>
      </c>
      <c r="X15" s="26">
        <f>(P15+T15)/(SUM($P15:$W15))</f>
        <v>2.7027027027027029E-2</v>
      </c>
      <c r="Y15" s="26">
        <f>(Q15+U15)/(SUM($P15:$W15))</f>
        <v>2.7027027027027029E-2</v>
      </c>
      <c r="Z15" s="26">
        <f>(R15+V15)/(SUM($P15:$W15))</f>
        <v>2.7027027027027029E-2</v>
      </c>
      <c r="AA15" s="27">
        <f>(S15+W15)/(SUM($P15:$W15))</f>
        <v>0.91891891891891897</v>
      </c>
      <c r="AB15" s="44">
        <f>AA15-O15</f>
        <v>3.6565977742448408E-2</v>
      </c>
    </row>
    <row r="16" spans="1:28" s="4" customFormat="1" ht="60" x14ac:dyDescent="0.25">
      <c r="A16" s="24">
        <v>16</v>
      </c>
      <c r="B16" s="46" t="s">
        <v>43</v>
      </c>
      <c r="C16" s="11" t="s">
        <v>42</v>
      </c>
      <c r="D16" s="11" t="s">
        <v>40</v>
      </c>
      <c r="E16" s="11" t="s">
        <v>101</v>
      </c>
      <c r="F16" s="11" t="s">
        <v>5</v>
      </c>
      <c r="G16" s="12" t="s">
        <v>2</v>
      </c>
      <c r="H16" s="24">
        <v>3</v>
      </c>
      <c r="I16" s="25">
        <v>26</v>
      </c>
      <c r="J16" s="25">
        <v>3</v>
      </c>
      <c r="K16" s="25">
        <v>5</v>
      </c>
      <c r="L16" s="26">
        <f>H16/(SUM($H16:$K16))</f>
        <v>8.1081081081081086E-2</v>
      </c>
      <c r="M16" s="26">
        <f>I16/(SUM($H16:$K16))</f>
        <v>0.70270270270270274</v>
      </c>
      <c r="N16" s="26">
        <f>J16/(SUM($H16:$K16))</f>
        <v>8.1081081081081086E-2</v>
      </c>
      <c r="O16" s="27">
        <f>K16/(SUM($H16:$K16))</f>
        <v>0.13513513513513514</v>
      </c>
      <c r="P16" s="24">
        <v>2</v>
      </c>
      <c r="Q16" s="25">
        <v>23</v>
      </c>
      <c r="R16" s="25">
        <v>0</v>
      </c>
      <c r="S16" s="25">
        <v>0</v>
      </c>
      <c r="T16" s="25">
        <v>0</v>
      </c>
      <c r="U16" s="25">
        <v>11</v>
      </c>
      <c r="V16" s="25">
        <v>1</v>
      </c>
      <c r="W16" s="25">
        <v>0</v>
      </c>
      <c r="X16" s="26">
        <f>(P16+T16)/(SUM($P16:$W16))</f>
        <v>5.4054054054054057E-2</v>
      </c>
      <c r="Y16" s="26">
        <f>(Q16+U16)/(SUM($P16:$W16))</f>
        <v>0.91891891891891897</v>
      </c>
      <c r="Z16" s="26">
        <f>(R16+V16)/(SUM($P16:$W16))</f>
        <v>2.7027027027027029E-2</v>
      </c>
      <c r="AA16" s="27">
        <f>(S16+W16)/(SUM($P16:$W16))</f>
        <v>0</v>
      </c>
      <c r="AB16" s="44">
        <f>Y16-M16</f>
        <v>0.21621621621621623</v>
      </c>
    </row>
    <row r="17" spans="1:28" s="4" customFormat="1" ht="45" x14ac:dyDescent="0.25">
      <c r="A17" s="24">
        <v>16</v>
      </c>
      <c r="B17" s="46" t="s">
        <v>76</v>
      </c>
      <c r="C17" s="11" t="s">
        <v>46</v>
      </c>
      <c r="D17" s="11" t="s">
        <v>44</v>
      </c>
      <c r="E17" s="11" t="s">
        <v>45</v>
      </c>
      <c r="F17" s="11" t="s">
        <v>5</v>
      </c>
      <c r="G17" s="12" t="s">
        <v>4</v>
      </c>
      <c r="H17" s="24">
        <v>0</v>
      </c>
      <c r="I17" s="25">
        <v>0</v>
      </c>
      <c r="J17" s="25">
        <v>12</v>
      </c>
      <c r="K17" s="25">
        <v>25</v>
      </c>
      <c r="L17" s="26">
        <f>H17/(SUM($H17:$K17))</f>
        <v>0</v>
      </c>
      <c r="M17" s="26">
        <f>I17/(SUM($H17:$K17))</f>
        <v>0</v>
      </c>
      <c r="N17" s="26">
        <f>J17/(SUM($H17:$K17))</f>
        <v>0.32432432432432434</v>
      </c>
      <c r="O17" s="27">
        <f>K17/(SUM($H17:$K17))</f>
        <v>0.67567567567567566</v>
      </c>
      <c r="P17" s="24">
        <v>0</v>
      </c>
      <c r="Q17" s="25">
        <v>0</v>
      </c>
      <c r="R17" s="25">
        <v>1</v>
      </c>
      <c r="S17" s="25">
        <v>24</v>
      </c>
      <c r="T17" s="25">
        <v>0</v>
      </c>
      <c r="U17" s="25">
        <v>0</v>
      </c>
      <c r="V17" s="25">
        <v>2</v>
      </c>
      <c r="W17" s="25">
        <v>9</v>
      </c>
      <c r="X17" s="26">
        <f>(P17+T17)/(SUM($P17:$W17))</f>
        <v>0</v>
      </c>
      <c r="Y17" s="26">
        <f>(Q17+U17)/(SUM($P17:$W17))</f>
        <v>0</v>
      </c>
      <c r="Z17" s="26">
        <f>(R17+V17)/(SUM($P17:$W17))</f>
        <v>8.3333333333333329E-2</v>
      </c>
      <c r="AA17" s="27">
        <f>(S17+W17)/(SUM($P17:$W17))</f>
        <v>0.91666666666666663</v>
      </c>
      <c r="AB17" s="44">
        <f>AA17-O17</f>
        <v>0.24099099099099097</v>
      </c>
    </row>
    <row r="18" spans="1:28" s="4" customFormat="1" ht="30" x14ac:dyDescent="0.25">
      <c r="A18" s="24">
        <v>16</v>
      </c>
      <c r="B18" s="46" t="s">
        <v>100</v>
      </c>
      <c r="C18" s="11" t="s">
        <v>38</v>
      </c>
      <c r="D18" s="11" t="s">
        <v>37</v>
      </c>
      <c r="E18" s="11" t="s">
        <v>39</v>
      </c>
      <c r="F18" s="11" t="s">
        <v>41</v>
      </c>
      <c r="G18" s="12" t="s">
        <v>1</v>
      </c>
      <c r="H18" s="24">
        <v>24</v>
      </c>
      <c r="I18" s="25">
        <v>13</v>
      </c>
      <c r="J18" s="25">
        <v>0</v>
      </c>
      <c r="K18" s="25">
        <v>0</v>
      </c>
      <c r="L18" s="26">
        <f>H18/(SUM($H18:$K18))</f>
        <v>0.64864864864864868</v>
      </c>
      <c r="M18" s="26">
        <f>I18/(SUM($H18:$K18))</f>
        <v>0.35135135135135137</v>
      </c>
      <c r="N18" s="26">
        <f>J18/(SUM($H18:$K18))</f>
        <v>0</v>
      </c>
      <c r="O18" s="27">
        <f>K18/(SUM($H18:$K18))</f>
        <v>0</v>
      </c>
      <c r="P18" s="24">
        <v>24</v>
      </c>
      <c r="Q18" s="25">
        <v>1</v>
      </c>
      <c r="R18" s="25">
        <v>0</v>
      </c>
      <c r="S18" s="25">
        <v>0</v>
      </c>
      <c r="T18" s="25">
        <v>13</v>
      </c>
      <c r="U18" s="25">
        <v>0</v>
      </c>
      <c r="V18" s="25">
        <v>0</v>
      </c>
      <c r="W18" s="25">
        <v>1</v>
      </c>
      <c r="X18" s="26">
        <f>(P18+T18)/(SUM($P18:$W18))</f>
        <v>0.94871794871794868</v>
      </c>
      <c r="Y18" s="26">
        <f>(Q18+U18)/(SUM($P18:$W18))</f>
        <v>2.564102564102564E-2</v>
      </c>
      <c r="Z18" s="26">
        <f>(R18+V18)/(SUM($P18:$W18))</f>
        <v>0</v>
      </c>
      <c r="AA18" s="27">
        <f>(S18+W18)/(SUM($P18:$W18))</f>
        <v>2.564102564102564E-2</v>
      </c>
      <c r="AB18" s="44">
        <f>X18-L18</f>
        <v>0.30006930006929999</v>
      </c>
    </row>
    <row r="19" spans="1:28" s="4" customFormat="1" ht="30" x14ac:dyDescent="0.25">
      <c r="A19" s="24">
        <v>18</v>
      </c>
      <c r="B19" s="46" t="s">
        <v>63</v>
      </c>
      <c r="C19" s="11" t="s">
        <v>60</v>
      </c>
      <c r="D19" s="11" t="s">
        <v>62</v>
      </c>
      <c r="E19" s="11" t="s">
        <v>61</v>
      </c>
      <c r="F19" s="11" t="s">
        <v>5</v>
      </c>
      <c r="G19" s="12" t="s">
        <v>2</v>
      </c>
      <c r="H19" s="24">
        <v>0</v>
      </c>
      <c r="I19" s="25">
        <v>23</v>
      </c>
      <c r="J19" s="25">
        <v>0</v>
      </c>
      <c r="K19" s="25">
        <v>14</v>
      </c>
      <c r="L19" s="26">
        <f>H19/(SUM($H19:$K19))</f>
        <v>0</v>
      </c>
      <c r="M19" s="26">
        <f>I19/(SUM($H19:$K19))</f>
        <v>0.6216216216216216</v>
      </c>
      <c r="N19" s="26">
        <f>J19/(SUM($H19:$K19))</f>
        <v>0</v>
      </c>
      <c r="O19" s="27">
        <f>K19/(SUM($H19:$K19))</f>
        <v>0.3783783783783784</v>
      </c>
      <c r="P19" s="24">
        <v>0</v>
      </c>
      <c r="Q19" s="25">
        <v>17</v>
      </c>
      <c r="R19" s="25">
        <v>0</v>
      </c>
      <c r="S19" s="25">
        <v>12</v>
      </c>
      <c r="T19" s="25">
        <v>0</v>
      </c>
      <c r="U19" s="25">
        <v>6</v>
      </c>
      <c r="V19" s="25">
        <v>0</v>
      </c>
      <c r="W19" s="25">
        <v>8</v>
      </c>
      <c r="X19" s="26">
        <f>(P19+T19)/(SUM($P19:$W19))</f>
        <v>0</v>
      </c>
      <c r="Y19" s="26">
        <f>(Q19+U19)/(SUM($P19:$W19))</f>
        <v>0.53488372093023251</v>
      </c>
      <c r="Z19" s="26">
        <f>(R19+V19)/(SUM($P19:$W19))</f>
        <v>0</v>
      </c>
      <c r="AA19" s="27">
        <f>(S19+W19)/(SUM($P19:$W19))</f>
        <v>0.46511627906976744</v>
      </c>
      <c r="AB19" s="44">
        <f>Y19-M19</f>
        <v>-8.6737900691389092E-2</v>
      </c>
    </row>
    <row r="20" spans="1:28" s="4" customFormat="1" ht="45" x14ac:dyDescent="0.25">
      <c r="A20" s="24">
        <v>18</v>
      </c>
      <c r="B20" s="46" t="s">
        <v>56</v>
      </c>
      <c r="C20" s="11" t="s">
        <v>57</v>
      </c>
      <c r="D20" s="11" t="s">
        <v>58</v>
      </c>
      <c r="E20" s="11" t="s">
        <v>59</v>
      </c>
      <c r="F20" s="11" t="s">
        <v>5</v>
      </c>
      <c r="G20" s="12" t="s">
        <v>4</v>
      </c>
      <c r="H20" s="24">
        <v>0</v>
      </c>
      <c r="I20" s="25">
        <v>8</v>
      </c>
      <c r="J20" s="25">
        <v>3</v>
      </c>
      <c r="K20" s="25">
        <v>26</v>
      </c>
      <c r="L20" s="26">
        <f>H20/(SUM($H20:$K20))</f>
        <v>0</v>
      </c>
      <c r="M20" s="26">
        <f>I20/(SUM($H20:$K20))</f>
        <v>0.21621621621621623</v>
      </c>
      <c r="N20" s="26">
        <f>J20/(SUM($H20:$K20))</f>
        <v>8.1081081081081086E-2</v>
      </c>
      <c r="O20" s="27">
        <f>K20/(SUM($H20:$K20))</f>
        <v>0.70270270270270274</v>
      </c>
      <c r="P20" s="24">
        <v>3</v>
      </c>
      <c r="Q20" s="25">
        <v>4</v>
      </c>
      <c r="R20" s="25">
        <v>2</v>
      </c>
      <c r="S20" s="25">
        <v>20</v>
      </c>
      <c r="T20" s="25">
        <v>1</v>
      </c>
      <c r="U20" s="25">
        <v>1</v>
      </c>
      <c r="V20" s="25">
        <v>0</v>
      </c>
      <c r="W20" s="25">
        <v>12</v>
      </c>
      <c r="X20" s="26">
        <f>(P20+T20)/(SUM($P20:$W20))</f>
        <v>9.3023255813953487E-2</v>
      </c>
      <c r="Y20" s="26">
        <f>(Q20+U20)/(SUM($P20:$W20))</f>
        <v>0.11627906976744186</v>
      </c>
      <c r="Z20" s="26">
        <f>(R20+V20)/(SUM($P20:$W20))</f>
        <v>4.6511627906976744E-2</v>
      </c>
      <c r="AA20" s="27">
        <f>(S20+W20)/(SUM($P20:$W20))</f>
        <v>0.7441860465116279</v>
      </c>
      <c r="AB20" s="44">
        <f>AA20-O20</f>
        <v>4.1483343808925155E-2</v>
      </c>
    </row>
    <row r="21" spans="1:28" s="4" customFormat="1" ht="30" x14ac:dyDescent="0.25">
      <c r="A21" s="24">
        <v>18</v>
      </c>
      <c r="B21" s="46" t="s">
        <v>55</v>
      </c>
      <c r="C21" s="11" t="s">
        <v>54</v>
      </c>
      <c r="D21" s="11" t="s">
        <v>52</v>
      </c>
      <c r="E21" s="11" t="s">
        <v>53</v>
      </c>
      <c r="F21" s="11" t="s">
        <v>5</v>
      </c>
      <c r="G21" s="12" t="s">
        <v>3</v>
      </c>
      <c r="H21" s="24">
        <v>1</v>
      </c>
      <c r="I21" s="25">
        <v>0</v>
      </c>
      <c r="J21" s="25">
        <v>28</v>
      </c>
      <c r="K21" s="25">
        <v>8</v>
      </c>
      <c r="L21" s="26">
        <f>H21/(SUM($H21:$K21))</f>
        <v>2.7027027027027029E-2</v>
      </c>
      <c r="M21" s="26">
        <f>I21/(SUM($H21:$K21))</f>
        <v>0</v>
      </c>
      <c r="N21" s="26">
        <f>J21/(SUM($H21:$K21))</f>
        <v>0.7567567567567568</v>
      </c>
      <c r="O21" s="27">
        <f>K21/(SUM($H21:$K21))</f>
        <v>0.21621621621621623</v>
      </c>
      <c r="P21" s="24">
        <v>0</v>
      </c>
      <c r="Q21" s="25">
        <v>0</v>
      </c>
      <c r="R21" s="25">
        <v>24</v>
      </c>
      <c r="S21" s="25">
        <v>4</v>
      </c>
      <c r="T21" s="25">
        <v>0</v>
      </c>
      <c r="U21" s="25">
        <v>0</v>
      </c>
      <c r="V21" s="25">
        <v>14</v>
      </c>
      <c r="W21" s="25">
        <v>1</v>
      </c>
      <c r="X21" s="26">
        <f>(P21+T21)/(SUM($P21:$W21))</f>
        <v>0</v>
      </c>
      <c r="Y21" s="26">
        <f>(Q21+U21)/(SUM($P21:$W21))</f>
        <v>0</v>
      </c>
      <c r="Z21" s="26">
        <f>(R21+V21)/(SUM($P21:$W21))</f>
        <v>0.88372093023255816</v>
      </c>
      <c r="AA21" s="27">
        <f>(S21+W21)/(SUM($P21:$W21))</f>
        <v>0.11627906976744186</v>
      </c>
      <c r="AB21" s="44">
        <f>Z21-N21</f>
        <v>0.12696417347580136</v>
      </c>
    </row>
    <row r="22" spans="1:28" s="4" customFormat="1" ht="30" x14ac:dyDescent="0.25">
      <c r="A22" s="24">
        <v>19</v>
      </c>
      <c r="B22" s="46" t="s">
        <v>96</v>
      </c>
      <c r="C22" s="11" t="s">
        <v>89</v>
      </c>
      <c r="D22" s="11" t="s">
        <v>90</v>
      </c>
      <c r="E22" s="11" t="s">
        <v>91</v>
      </c>
      <c r="F22" s="11" t="s">
        <v>5</v>
      </c>
      <c r="G22" s="12" t="s">
        <v>1</v>
      </c>
      <c r="H22" s="24">
        <v>29</v>
      </c>
      <c r="I22" s="25">
        <v>0</v>
      </c>
      <c r="J22" s="25">
        <v>2</v>
      </c>
      <c r="K22" s="25">
        <v>6</v>
      </c>
      <c r="L22" s="26">
        <f>H22/(SUM($H22:$K22))</f>
        <v>0.78378378378378377</v>
      </c>
      <c r="M22" s="26">
        <f>I22/(SUM($H22:$K22))</f>
        <v>0</v>
      </c>
      <c r="N22" s="26">
        <f>J22/(SUM($H22:$K22))</f>
        <v>5.4054054054054057E-2</v>
      </c>
      <c r="O22" s="27">
        <f>K22/(SUM($H22:$K22))</f>
        <v>0.16216216216216217</v>
      </c>
      <c r="P22" s="24">
        <v>16</v>
      </c>
      <c r="Q22" s="25">
        <v>4</v>
      </c>
      <c r="R22" s="25">
        <v>0</v>
      </c>
      <c r="S22" s="25">
        <v>4</v>
      </c>
      <c r="T22" s="25">
        <v>8</v>
      </c>
      <c r="U22" s="25">
        <v>5</v>
      </c>
      <c r="V22" s="25">
        <v>0</v>
      </c>
      <c r="W22" s="25">
        <v>5</v>
      </c>
      <c r="X22" s="26">
        <f>(P22+T22)/(SUM($P22:$W22))</f>
        <v>0.5714285714285714</v>
      </c>
      <c r="Y22" s="26">
        <f>(Q22+U22)/(SUM($P22:$W22))</f>
        <v>0.21428571428571427</v>
      </c>
      <c r="Z22" s="26">
        <f>(R22+V22)/(SUM($P22:$W22))</f>
        <v>0</v>
      </c>
      <c r="AA22" s="27">
        <f>(S22+W22)/(SUM($P22:$W22))</f>
        <v>0.21428571428571427</v>
      </c>
      <c r="AB22" s="44">
        <f>X22-L22</f>
        <v>-0.21235521235521237</v>
      </c>
    </row>
    <row r="23" spans="1:28" s="4" customFormat="1" ht="30" x14ac:dyDescent="0.25">
      <c r="A23" s="24">
        <v>19</v>
      </c>
      <c r="B23" s="46" t="s">
        <v>95</v>
      </c>
      <c r="C23" s="11" t="s">
        <v>94</v>
      </c>
      <c r="D23" s="11" t="s">
        <v>93</v>
      </c>
      <c r="E23" s="11" t="s">
        <v>92</v>
      </c>
      <c r="F23" s="11" t="s">
        <v>5</v>
      </c>
      <c r="G23" s="12" t="s">
        <v>4</v>
      </c>
      <c r="H23" s="24">
        <v>1</v>
      </c>
      <c r="I23" s="25">
        <v>0</v>
      </c>
      <c r="J23" s="25">
        <v>1</v>
      </c>
      <c r="K23" s="25">
        <v>35</v>
      </c>
      <c r="L23" s="26">
        <f>H23/(SUM($H23:$K23))</f>
        <v>2.7027027027027029E-2</v>
      </c>
      <c r="M23" s="26">
        <f>I23/(SUM($H23:$K23))</f>
        <v>0</v>
      </c>
      <c r="N23" s="26">
        <f>J23/(SUM($H23:$K23))</f>
        <v>2.7027027027027029E-2</v>
      </c>
      <c r="O23" s="27">
        <f>K23/(SUM($H23:$K23))</f>
        <v>0.94594594594594594</v>
      </c>
      <c r="P23" s="24">
        <v>0</v>
      </c>
      <c r="Q23" s="25">
        <v>0</v>
      </c>
      <c r="R23" s="25">
        <v>0</v>
      </c>
      <c r="S23" s="25">
        <v>23</v>
      </c>
      <c r="T23" s="25">
        <v>0</v>
      </c>
      <c r="U23" s="25">
        <v>0</v>
      </c>
      <c r="V23" s="25">
        <v>0</v>
      </c>
      <c r="W23" s="25">
        <v>18</v>
      </c>
      <c r="X23" s="26">
        <f>(P23+T23)/(SUM($P23:$W23))</f>
        <v>0</v>
      </c>
      <c r="Y23" s="26">
        <f>(Q23+U23)/(SUM($P23:$W23))</f>
        <v>0</v>
      </c>
      <c r="Z23" s="26">
        <f>(R23+V23)/(SUM($P23:$W23))</f>
        <v>0</v>
      </c>
      <c r="AA23" s="27">
        <f>(S23+W23)/(SUM($P23:$W23))</f>
        <v>1</v>
      </c>
      <c r="AB23" s="44">
        <f>AA23-O23</f>
        <v>5.4054054054054057E-2</v>
      </c>
    </row>
    <row r="24" spans="1:28" s="4" customFormat="1" ht="45" x14ac:dyDescent="0.25">
      <c r="A24" s="24">
        <v>20</v>
      </c>
      <c r="B24" s="46" t="s">
        <v>71</v>
      </c>
      <c r="C24" s="11" t="s">
        <v>69</v>
      </c>
      <c r="D24" s="11" t="s">
        <v>70</v>
      </c>
      <c r="E24" s="11" t="s">
        <v>72</v>
      </c>
      <c r="F24" s="11" t="s">
        <v>5</v>
      </c>
      <c r="G24" s="12" t="s">
        <v>2</v>
      </c>
      <c r="H24" s="24">
        <v>3</v>
      </c>
      <c r="I24" s="25">
        <v>31</v>
      </c>
      <c r="J24" s="25">
        <v>1</v>
      </c>
      <c r="K24" s="25">
        <v>2</v>
      </c>
      <c r="L24" s="26">
        <f>H24/(SUM($H24:$K24))</f>
        <v>8.1081081081081086E-2</v>
      </c>
      <c r="M24" s="26">
        <f>I24/(SUM($H24:$K24))</f>
        <v>0.83783783783783783</v>
      </c>
      <c r="N24" s="26">
        <f>J24/(SUM($H24:$K24))</f>
        <v>2.7027027027027029E-2</v>
      </c>
      <c r="O24" s="27">
        <f>K24/(SUM($H24:$K24))</f>
        <v>5.4054054054054057E-2</v>
      </c>
      <c r="P24" s="24">
        <v>0</v>
      </c>
      <c r="Q24" s="25">
        <v>19</v>
      </c>
      <c r="R24" s="25">
        <v>0</v>
      </c>
      <c r="S24" s="25">
        <v>1</v>
      </c>
      <c r="T24" s="25">
        <v>0</v>
      </c>
      <c r="U24" s="25">
        <v>15</v>
      </c>
      <c r="V24" s="25">
        <v>0</v>
      </c>
      <c r="W24" s="25">
        <v>1</v>
      </c>
      <c r="X24" s="26">
        <f>(P24+T24)/(SUM($P24:$W24))</f>
        <v>0</v>
      </c>
      <c r="Y24" s="26">
        <f>(Q24+U24)/(SUM($P24:$W24))</f>
        <v>0.94444444444444442</v>
      </c>
      <c r="Z24" s="26">
        <f>(R24+V24)/(SUM($P24:$W24))</f>
        <v>0</v>
      </c>
      <c r="AA24" s="27">
        <f>(S24+W24)/(SUM($P24:$W24))</f>
        <v>5.5555555555555552E-2</v>
      </c>
      <c r="AB24" s="44">
        <f>Y24-M24</f>
        <v>0.10660660660660659</v>
      </c>
    </row>
    <row r="25" spans="1:28" s="4" customFormat="1" ht="60" x14ac:dyDescent="0.25">
      <c r="A25" s="24">
        <v>20</v>
      </c>
      <c r="B25" s="47" t="s">
        <v>68</v>
      </c>
      <c r="C25" s="11" t="s">
        <v>97</v>
      </c>
      <c r="D25" s="11" t="s">
        <v>77</v>
      </c>
      <c r="E25" s="11" t="s">
        <v>78</v>
      </c>
      <c r="F25" s="11" t="s">
        <v>5</v>
      </c>
      <c r="G25" s="12" t="s">
        <v>4</v>
      </c>
      <c r="H25" s="24">
        <v>2</v>
      </c>
      <c r="I25" s="25">
        <v>7</v>
      </c>
      <c r="J25" s="25">
        <v>1</v>
      </c>
      <c r="K25" s="25">
        <v>27</v>
      </c>
      <c r="L25" s="26">
        <f>H25/(SUM($H25:$K25))</f>
        <v>5.4054054054054057E-2</v>
      </c>
      <c r="M25" s="26">
        <f>I25/(SUM($H25:$K25))</f>
        <v>0.1891891891891892</v>
      </c>
      <c r="N25" s="26">
        <f>J25/(SUM($H25:$K25))</f>
        <v>2.7027027027027029E-2</v>
      </c>
      <c r="O25" s="27">
        <f>K25/(SUM($H25:$K25))</f>
        <v>0.72972972972972971</v>
      </c>
      <c r="P25" s="24">
        <v>0</v>
      </c>
      <c r="Q25" s="25">
        <v>3</v>
      </c>
      <c r="R25" s="25">
        <v>0</v>
      </c>
      <c r="S25" s="25">
        <v>26</v>
      </c>
      <c r="T25" s="25">
        <v>0</v>
      </c>
      <c r="U25" s="25">
        <v>1</v>
      </c>
      <c r="V25" s="25">
        <v>0</v>
      </c>
      <c r="W25" s="25">
        <v>15</v>
      </c>
      <c r="X25" s="26">
        <f>(P25+T25)/(SUM($P25:$W25))</f>
        <v>0</v>
      </c>
      <c r="Y25" s="26">
        <f>(Q25+U25)/(SUM($P25:$W25))</f>
        <v>8.8888888888888892E-2</v>
      </c>
      <c r="Z25" s="26">
        <f>(R25+V25)/(SUM($P25:$W25))</f>
        <v>0</v>
      </c>
      <c r="AA25" s="27">
        <f>(S25+W25)/(SUM($P25:$W25))</f>
        <v>0.91111111111111109</v>
      </c>
      <c r="AB25" s="44">
        <f>AA25-O25</f>
        <v>0.18138138138138138</v>
      </c>
    </row>
    <row r="26" spans="1:28" s="4" customFormat="1" ht="30.75" thickBot="1" x14ac:dyDescent="0.3">
      <c r="A26" s="28">
        <v>20</v>
      </c>
      <c r="B26" s="48" t="s">
        <v>65</v>
      </c>
      <c r="C26" s="14" t="s">
        <v>87</v>
      </c>
      <c r="D26" s="14" t="s">
        <v>66</v>
      </c>
      <c r="E26" s="14" t="s">
        <v>67</v>
      </c>
      <c r="F26" s="14" t="s">
        <v>64</v>
      </c>
      <c r="G26" s="15" t="s">
        <v>3</v>
      </c>
      <c r="H26" s="28">
        <v>3</v>
      </c>
      <c r="I26" s="29">
        <v>13</v>
      </c>
      <c r="J26" s="29">
        <v>20</v>
      </c>
      <c r="K26" s="29">
        <v>1</v>
      </c>
      <c r="L26" s="30">
        <f>H26/(SUM($H26:$K26))</f>
        <v>8.1081081081081086E-2</v>
      </c>
      <c r="M26" s="30">
        <f>I26/(SUM($H26:$K26))</f>
        <v>0.35135135135135137</v>
      </c>
      <c r="N26" s="30">
        <f>J26/(SUM($H26:$K26))</f>
        <v>0.54054054054054057</v>
      </c>
      <c r="O26" s="31">
        <f>K26/(SUM($H26:$K26))</f>
        <v>2.7027027027027029E-2</v>
      </c>
      <c r="P26" s="28">
        <v>0</v>
      </c>
      <c r="Q26" s="29">
        <v>2</v>
      </c>
      <c r="R26" s="29">
        <v>19</v>
      </c>
      <c r="S26" s="29">
        <v>1</v>
      </c>
      <c r="T26" s="29">
        <v>0</v>
      </c>
      <c r="U26" s="29">
        <v>0</v>
      </c>
      <c r="V26" s="29">
        <v>18</v>
      </c>
      <c r="W26" s="29">
        <v>0</v>
      </c>
      <c r="X26" s="30">
        <f>(P26+T26)/(SUM($P26:$W26))</f>
        <v>0</v>
      </c>
      <c r="Y26" s="30">
        <f>(Q26+U26)/(SUM($P26:$W26))</f>
        <v>0.05</v>
      </c>
      <c r="Z26" s="30">
        <f>(R26+V26)/(SUM($P26:$W26))</f>
        <v>0.92500000000000004</v>
      </c>
      <c r="AA26" s="31">
        <f>(S26+W26)/(SUM($P26:$W26))</f>
        <v>2.5000000000000001E-2</v>
      </c>
      <c r="AB26" s="45">
        <f>Z26-N26</f>
        <v>0.38445945945945947</v>
      </c>
    </row>
  </sheetData>
  <sortState ref="A3:AB26">
    <sortCondition ref="A3"/>
  </sortState>
  <mergeCells count="7">
    <mergeCell ref="A1:G1"/>
    <mergeCell ref="AB1:AB2"/>
    <mergeCell ref="P1:S1"/>
    <mergeCell ref="T1:W1"/>
    <mergeCell ref="H1:K1"/>
    <mergeCell ref="X1:AA1"/>
    <mergeCell ref="L1:O1"/>
  </mergeCells>
  <pageMargins left="0.7" right="0.7" top="0.75" bottom="0.75" header="0.3" footer="0.3"/>
  <pageSetup orientation="portrait" r:id="rId1"/>
  <ignoredErrors>
    <ignoredError sqref="AB5:AB2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xSplit="2" ySplit="1" topLeftCell="C2" activePane="bottomRight" state="frozen"/>
      <selection pane="topRight" activeCell="C1" sqref="C1"/>
      <selection pane="bottomLeft" activeCell="A5" sqref="A5"/>
      <selection pane="bottomRight" sqref="A1:B1"/>
    </sheetView>
  </sheetViews>
  <sheetFormatPr defaultColWidth="9" defaultRowHeight="15" x14ac:dyDescent="0.25"/>
  <cols>
    <col min="1" max="1" width="3.5" style="3" customWidth="1"/>
    <col min="2" max="2" width="38.125" style="3" customWidth="1"/>
    <col min="3" max="8" width="10" style="3" customWidth="1"/>
    <col min="9" max="9" width="15.875" style="3" customWidth="1"/>
    <col min="10" max="10" width="20.5" style="3" customWidth="1"/>
    <col min="11" max="16384" width="9" style="3"/>
  </cols>
  <sheetData>
    <row r="1" spans="1:8" s="49" customFormat="1" ht="33" customHeight="1" x14ac:dyDescent="0.25">
      <c r="A1" s="5" t="s">
        <v>124</v>
      </c>
      <c r="B1" s="59"/>
      <c r="C1" s="32" t="s">
        <v>125</v>
      </c>
      <c r="D1" s="33"/>
      <c r="E1" s="34" t="s">
        <v>126</v>
      </c>
      <c r="F1" s="67"/>
      <c r="G1" s="63" t="s">
        <v>113</v>
      </c>
      <c r="H1" s="36"/>
    </row>
    <row r="2" spans="1:8" s="50" customFormat="1" x14ac:dyDescent="0.25">
      <c r="A2" s="51" t="s">
        <v>127</v>
      </c>
      <c r="B2" s="60"/>
      <c r="C2" s="68" t="s">
        <v>103</v>
      </c>
      <c r="D2" s="52" t="s">
        <v>104</v>
      </c>
      <c r="E2" s="53" t="s">
        <v>103</v>
      </c>
      <c r="F2" s="69" t="s">
        <v>104</v>
      </c>
      <c r="G2" s="64" t="s">
        <v>103</v>
      </c>
      <c r="H2" s="54" t="s">
        <v>104</v>
      </c>
    </row>
    <row r="3" spans="1:8" x14ac:dyDescent="0.25">
      <c r="A3" s="70">
        <v>1</v>
      </c>
      <c r="B3" s="61" t="s">
        <v>105</v>
      </c>
      <c r="C3" s="70">
        <v>18</v>
      </c>
      <c r="D3" s="55">
        <v>1</v>
      </c>
      <c r="E3" s="55">
        <v>18</v>
      </c>
      <c r="F3" s="71">
        <v>0</v>
      </c>
      <c r="G3" s="65">
        <f>(C3+E3)/($C3+$D3+$E3+$F3)</f>
        <v>0.97297297297297303</v>
      </c>
      <c r="H3" s="56">
        <f>(D3+F3)/($C3+$D3+$E3+$F3)</f>
        <v>2.7027027027027029E-2</v>
      </c>
    </row>
    <row r="4" spans="1:8" ht="30" x14ac:dyDescent="0.25">
      <c r="A4" s="70">
        <v>2</v>
      </c>
      <c r="B4" s="61" t="s">
        <v>106</v>
      </c>
      <c r="C4" s="70">
        <v>9</v>
      </c>
      <c r="D4" s="55">
        <v>1</v>
      </c>
      <c r="E4" s="55">
        <v>14</v>
      </c>
      <c r="F4" s="71">
        <v>3</v>
      </c>
      <c r="G4" s="65">
        <f>(C4+E4)/($C4+$D4+$E4+$F4)</f>
        <v>0.85185185185185186</v>
      </c>
      <c r="H4" s="56">
        <f>(D4+F4)/($C4+$D4+$E4+$F4)</f>
        <v>0.14814814814814814</v>
      </c>
    </row>
    <row r="5" spans="1:8" ht="30" x14ac:dyDescent="0.25">
      <c r="A5" s="70">
        <v>3</v>
      </c>
      <c r="B5" s="61" t="s">
        <v>107</v>
      </c>
      <c r="C5" s="70">
        <v>16</v>
      </c>
      <c r="D5" s="55">
        <v>8</v>
      </c>
      <c r="E5" s="55">
        <v>17</v>
      </c>
      <c r="F5" s="71">
        <v>0</v>
      </c>
      <c r="G5" s="65">
        <f>(C5+E5)/($C5+$D5+$E5+$F5)</f>
        <v>0.80487804878048785</v>
      </c>
      <c r="H5" s="56">
        <f>(D5+F5)/($C5+$D5+$E5+$F5)</f>
        <v>0.1951219512195122</v>
      </c>
    </row>
    <row r="6" spans="1:8" s="50" customFormat="1" x14ac:dyDescent="0.25">
      <c r="A6" s="51" t="s">
        <v>127</v>
      </c>
      <c r="B6" s="60"/>
      <c r="C6" s="68" t="s">
        <v>109</v>
      </c>
      <c r="D6" s="52" t="s">
        <v>102</v>
      </c>
      <c r="E6" s="53" t="s">
        <v>109</v>
      </c>
      <c r="F6" s="69" t="s">
        <v>102</v>
      </c>
      <c r="G6" s="64" t="s">
        <v>109</v>
      </c>
      <c r="H6" s="54" t="s">
        <v>102</v>
      </c>
    </row>
    <row r="7" spans="1:8" ht="45" x14ac:dyDescent="0.25">
      <c r="A7" s="70">
        <v>4</v>
      </c>
      <c r="B7" s="61" t="s">
        <v>108</v>
      </c>
      <c r="C7" s="70">
        <v>15</v>
      </c>
      <c r="D7" s="55">
        <v>3</v>
      </c>
      <c r="E7" s="55">
        <v>4</v>
      </c>
      <c r="F7" s="71">
        <v>13</v>
      </c>
      <c r="G7" s="65">
        <f>(C7+E7)/($C7+$D7+$E7+$F7)</f>
        <v>0.54285714285714282</v>
      </c>
      <c r="H7" s="56">
        <f>(D7+F7)/($C7+$D7+$E7+$F7)</f>
        <v>0.45714285714285713</v>
      </c>
    </row>
    <row r="8" spans="1:8" s="50" customFormat="1" x14ac:dyDescent="0.25">
      <c r="A8" s="51" t="s">
        <v>127</v>
      </c>
      <c r="B8" s="60"/>
      <c r="C8" s="68" t="s">
        <v>110</v>
      </c>
      <c r="D8" s="52" t="s">
        <v>111</v>
      </c>
      <c r="E8" s="53" t="s">
        <v>110</v>
      </c>
      <c r="F8" s="69" t="s">
        <v>111</v>
      </c>
      <c r="G8" s="64" t="s">
        <v>110</v>
      </c>
      <c r="H8" s="54" t="s">
        <v>111</v>
      </c>
    </row>
    <row r="9" spans="1:8" ht="30" x14ac:dyDescent="0.25">
      <c r="A9" s="70">
        <v>5</v>
      </c>
      <c r="B9" s="61" t="s">
        <v>128</v>
      </c>
      <c r="C9" s="70">
        <v>14</v>
      </c>
      <c r="D9" s="55">
        <v>3</v>
      </c>
      <c r="E9" s="55">
        <v>8</v>
      </c>
      <c r="F9" s="71">
        <v>9</v>
      </c>
      <c r="G9" s="65">
        <f>(C9+E9)/($C9+$D9+$E9+$F9)</f>
        <v>0.6470588235294118</v>
      </c>
      <c r="H9" s="56">
        <f>(D9+F9)/($C9+$D9+$E9+$F9)</f>
        <v>0.35294117647058826</v>
      </c>
    </row>
    <row r="10" spans="1:8" s="50" customFormat="1" x14ac:dyDescent="0.25">
      <c r="A10" s="51" t="s">
        <v>127</v>
      </c>
      <c r="B10" s="60"/>
      <c r="C10" s="68" t="s">
        <v>103</v>
      </c>
      <c r="D10" s="52" t="s">
        <v>104</v>
      </c>
      <c r="E10" s="53" t="s">
        <v>103</v>
      </c>
      <c r="F10" s="69" t="s">
        <v>104</v>
      </c>
      <c r="G10" s="64" t="s">
        <v>103</v>
      </c>
      <c r="H10" s="54" t="s">
        <v>104</v>
      </c>
    </row>
    <row r="11" spans="1:8" ht="15.75" thickBot="1" x14ac:dyDescent="0.3">
      <c r="A11" s="72">
        <v>6</v>
      </c>
      <c r="B11" s="62" t="s">
        <v>112</v>
      </c>
      <c r="C11" s="72">
        <v>14</v>
      </c>
      <c r="D11" s="57">
        <v>1</v>
      </c>
      <c r="E11" s="57">
        <v>15</v>
      </c>
      <c r="F11" s="73">
        <v>2</v>
      </c>
      <c r="G11" s="66">
        <f>(C11+E11)/($C11+$D11+$E11+$F11)</f>
        <v>0.90625</v>
      </c>
      <c r="H11" s="58">
        <f>(D11+F11)/($C11+$D11+$E11+$F11)</f>
        <v>9.375E-2</v>
      </c>
    </row>
  </sheetData>
  <mergeCells count="8">
    <mergeCell ref="A8:B8"/>
    <mergeCell ref="A10:B10"/>
    <mergeCell ref="A1:B1"/>
    <mergeCell ref="E1:F1"/>
    <mergeCell ref="G1:H1"/>
    <mergeCell ref="C1:D1"/>
    <mergeCell ref="A2:B2"/>
    <mergeCell ref="A6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Module Questions</vt:lpstr>
      <vt:lpstr>Feedback</vt:lpstr>
    </vt:vector>
  </TitlesOfParts>
  <Company>FEMA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jpeterso</dc:creator>
  <cp:lastModifiedBy>Hope Winship</cp:lastModifiedBy>
  <dcterms:created xsi:type="dcterms:W3CDTF">2012-08-23T15:15:18Z</dcterms:created>
  <dcterms:modified xsi:type="dcterms:W3CDTF">2017-04-21T18:51:31Z</dcterms:modified>
</cp:coreProperties>
</file>